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 Jonge\Documents\Bert werk\Veevoeding\klas 2\"/>
    </mc:Choice>
  </mc:AlternateContent>
  <xr:revisionPtr revIDLastSave="0" documentId="13_ncr:1_{69EFFEA7-A84A-41F6-B728-B80E50DBA08F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VOERBERP" sheetId="1" r:id="rId1"/>
  </sheets>
  <definedNames>
    <definedName name="__123Graph_A" hidden="1">VOERBERP!$L$44:$L$63</definedName>
    <definedName name="__123Graph_AGrafiek2" hidden="1">VOERBERP!$L$44:$L$63</definedName>
    <definedName name="__123Graph_B" hidden="1">VOERBERP!$M$44:$M$63</definedName>
    <definedName name="__123Graph_BGrafiek2" hidden="1">VOERBERP!$M$44:$M$63</definedName>
    <definedName name="__123Graph_X" hidden="1">VOERBERP!$A$44:$A$63</definedName>
    <definedName name="_xlnm.Print_Area" localSheetId="0">VOERBERP!$A$1:$R$36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7" i="1" l="1"/>
  <c r="Q28" i="1"/>
  <c r="Q29" i="1"/>
  <c r="Q30" i="1"/>
  <c r="Q31" i="1"/>
  <c r="A20" i="1" l="1"/>
  <c r="A21" i="1"/>
  <c r="A22" i="1"/>
  <c r="A23" i="1"/>
  <c r="J24" i="1" l="1"/>
  <c r="L26" i="1"/>
  <c r="S7" i="1"/>
  <c r="N7" i="1" s="1"/>
  <c r="L27" i="1"/>
  <c r="P27" i="1" s="1"/>
  <c r="L28" i="1"/>
  <c r="R28" i="1" s="1"/>
  <c r="L29" i="1"/>
  <c r="R29" i="1" s="1"/>
  <c r="L30" i="1"/>
  <c r="R30" i="1" s="1"/>
  <c r="L31" i="1"/>
  <c r="R31" i="1"/>
  <c r="C24" i="1"/>
  <c r="D24" i="1" s="1"/>
  <c r="N26" i="1"/>
  <c r="N27" i="1"/>
  <c r="N28" i="1"/>
  <c r="N29" i="1"/>
  <c r="N30" i="1"/>
  <c r="N31" i="1"/>
  <c r="M26" i="1"/>
  <c r="M27" i="1"/>
  <c r="M28" i="1"/>
  <c r="M29" i="1"/>
  <c r="M30" i="1"/>
  <c r="M31" i="1"/>
  <c r="M7" i="1"/>
  <c r="O26" i="1"/>
  <c r="O27" i="1"/>
  <c r="O28" i="1"/>
  <c r="O29" i="1"/>
  <c r="O30" i="1"/>
  <c r="O31" i="1"/>
  <c r="P31" i="1"/>
  <c r="P29" i="1"/>
  <c r="R26" i="1" l="1"/>
  <c r="Q26" i="1"/>
  <c r="P30" i="1"/>
  <c r="P28" i="1"/>
  <c r="P26" i="1"/>
  <c r="R27" i="1"/>
  <c r="S24" i="1" l="1"/>
  <c r="L24" i="1" s="1"/>
  <c r="L15" i="1" s="1"/>
  <c r="L20" i="1" l="1"/>
  <c r="Q20" i="1" s="1"/>
  <c r="L18" i="1"/>
  <c r="O18" i="1" s="1"/>
  <c r="L16" i="1"/>
  <c r="P16" i="1" s="1"/>
  <c r="L33" i="1"/>
  <c r="L21" i="1"/>
  <c r="Q21" i="1" s="1"/>
  <c r="L22" i="1"/>
  <c r="Q22" i="1" s="1"/>
  <c r="L23" i="1"/>
  <c r="Q23" i="1" s="1"/>
  <c r="L19" i="1"/>
  <c r="Q19" i="1" s="1"/>
  <c r="L17" i="1"/>
  <c r="N17" i="1" s="1"/>
  <c r="A16" i="1"/>
  <c r="Q16" i="1"/>
  <c r="A18" i="1"/>
  <c r="A17" i="1"/>
  <c r="A15" i="1"/>
  <c r="Q15" i="1"/>
  <c r="P20" i="1"/>
  <c r="O20" i="1"/>
  <c r="M20" i="1"/>
  <c r="O16" i="1"/>
  <c r="N16" i="1"/>
  <c r="M16" i="1"/>
  <c r="R18" i="1"/>
  <c r="N18" i="1"/>
  <c r="M18" i="1"/>
  <c r="M21" i="1"/>
  <c r="O21" i="1"/>
  <c r="N21" i="1"/>
  <c r="O23" i="1"/>
  <c r="N23" i="1"/>
  <c r="M23" i="1"/>
  <c r="A19" i="1"/>
  <c r="O15" i="1"/>
  <c r="N15" i="1"/>
  <c r="M15" i="1"/>
  <c r="P15" i="1"/>
  <c r="R15" i="1"/>
  <c r="R23" i="1"/>
  <c r="P23" i="1"/>
  <c r="R21" i="1"/>
  <c r="R16" i="1"/>
  <c r="R20" i="1"/>
  <c r="P18" i="1"/>
  <c r="Q18" i="1" l="1"/>
  <c r="P21" i="1"/>
  <c r="N20" i="1"/>
  <c r="R19" i="1"/>
  <c r="P19" i="1"/>
  <c r="O19" i="1"/>
  <c r="M19" i="1"/>
  <c r="N19" i="1"/>
  <c r="O22" i="1"/>
  <c r="P22" i="1"/>
  <c r="M22" i="1"/>
  <c r="N22" i="1"/>
  <c r="R22" i="1"/>
  <c r="O17" i="1"/>
  <c r="M17" i="1"/>
  <c r="R17" i="1"/>
  <c r="Q17" i="1"/>
  <c r="Q33" i="1" s="1"/>
  <c r="Q34" i="1" s="1"/>
  <c r="P17" i="1"/>
  <c r="P33" i="1" s="1"/>
  <c r="P34" i="1" s="1"/>
  <c r="A33" i="1"/>
  <c r="M33" i="1"/>
  <c r="N33" i="1"/>
  <c r="O33" i="1"/>
  <c r="O34" i="1" s="1"/>
  <c r="R33" i="1" l="1"/>
  <c r="N36" i="1"/>
  <c r="N34" i="1"/>
  <c r="M36" i="1"/>
  <c r="M34" i="1"/>
</calcChain>
</file>

<file path=xl/sharedStrings.xml><?xml version="1.0" encoding="utf-8"?>
<sst xmlns="http://schemas.openxmlformats.org/spreadsheetml/2006/main" count="51" uniqueCount="41">
  <si>
    <t>BEDRIJF:</t>
  </si>
  <si>
    <t>Behoefte</t>
  </si>
  <si>
    <t>VEM</t>
  </si>
  <si>
    <t>g DVE</t>
  </si>
  <si>
    <t>Onderhoud (gem)</t>
  </si>
  <si>
    <t>Melkprod (per liter meetmelk)</t>
  </si>
  <si>
    <t xml:space="preserve">kg </t>
  </si>
  <si>
    <t>produkt</t>
  </si>
  <si>
    <t>%ds</t>
  </si>
  <si>
    <t xml:space="preserve"> VEM</t>
  </si>
  <si>
    <t>DVE</t>
  </si>
  <si>
    <t>OEB</t>
  </si>
  <si>
    <t>kgds</t>
  </si>
  <si>
    <t>BASISRANTSOEN</t>
  </si>
  <si>
    <t>kg produkt</t>
  </si>
  <si>
    <t xml:space="preserve"> </t>
  </si>
  <si>
    <t>kg melk</t>
  </si>
  <si>
    <t>% vet</t>
  </si>
  <si>
    <t>kg M</t>
  </si>
  <si>
    <t>koe</t>
  </si>
  <si>
    <t>lactatie</t>
  </si>
  <si>
    <t>dagen</t>
  </si>
  <si>
    <t>dracht</t>
  </si>
  <si>
    <t>% eiwit</t>
  </si>
  <si>
    <t>VOC</t>
  </si>
  <si>
    <t>VW</t>
  </si>
  <si>
    <t>aandeel</t>
  </si>
  <si>
    <t>%</t>
  </si>
  <si>
    <t>Totaal rantsoen</t>
  </si>
  <si>
    <t>gem:</t>
  </si>
  <si>
    <t>factor</t>
  </si>
  <si>
    <t>Totaal</t>
  </si>
  <si>
    <t>conditie</t>
  </si>
  <si>
    <t>score</t>
  </si>
  <si>
    <t>Werkblad rantsoen berekening</t>
  </si>
  <si>
    <t>Per kg DS</t>
  </si>
  <si>
    <t>RE</t>
  </si>
  <si>
    <t>Brok in melkstal/kvb</t>
  </si>
  <si>
    <t>RC</t>
  </si>
  <si>
    <t>voederwaarde per kg product</t>
  </si>
  <si>
    <t>Voederwaarde per kg 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</si>
</sst>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f&quot;\ #,##0.00;\-&quot;f&quot;\ #,##0.00"/>
    <numFmt numFmtId="165" formatCode="_-&quot;f&quot;\ * #,##0.00_-;\-&quot;f&quot;\ * #,##0.00_-;_-&quot;f&quot;\ * &quot;-&quot;??_-;_-@_-"/>
    <numFmt numFmtId="166" formatCode="_-* #,##0.00_-;\-* #,##0.00_-;_-* &quot;-&quot;??_-;_-@_-"/>
    <numFmt numFmtId="167" formatCode="General_)"/>
    <numFmt numFmtId="168" formatCode="#,##0.00_);\(#,##0.00\)"/>
    <numFmt numFmtId="169" formatCode="&quot;f&quot;\ #,##0.00_);\(&quot;f&quot;\ #,##0.00\)"/>
    <numFmt numFmtId="170" formatCode="0.0_)"/>
    <numFmt numFmtId="171" formatCode="0_)"/>
    <numFmt numFmtId="172" formatCode="0.00_)"/>
    <numFmt numFmtId="173" formatCode="_-* #,##0.0_-;\-* #,##0.0_-;_-* &quot;-&quot;??_-;_-@_-"/>
    <numFmt numFmtId="174" formatCode="0;[Red]0"/>
    <numFmt numFmtId="175" formatCode="_-* #,##0_-;\-* #,##0_-;_-* &quot;-&quot;??_-;_-@_-"/>
    <numFmt numFmtId="176" formatCode="#,##0_);\(#,##0\)"/>
    <numFmt numFmtId="178" formatCode="0.0"/>
  </numFmts>
  <fonts count="10" x14ac:knownFonts="1">
    <font>
      <sz val="10"/>
      <name val="Courier"/>
    </font>
    <font>
      <b/>
      <sz val="12"/>
      <name val="Univers"/>
    </font>
    <font>
      <sz val="12"/>
      <name val="Univers"/>
    </font>
    <font>
      <sz val="10"/>
      <name val="Univers"/>
      <family val="2"/>
    </font>
    <font>
      <b/>
      <sz val="10"/>
      <name val="Univers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0"/>
      <name val="Arial"/>
      <family val="2"/>
    </font>
    <font>
      <b/>
      <sz val="10"/>
      <name val="Univers"/>
    </font>
    <font>
      <sz val="10"/>
      <color indexed="10"/>
      <name val="Univers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167" fontId="0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52">
    <xf numFmtId="167" fontId="0" fillId="0" borderId="0" xfId="0"/>
    <xf numFmtId="167" fontId="6" fillId="0" borderId="0" xfId="0" applyFont="1"/>
    <xf numFmtId="169" fontId="3" fillId="2" borderId="0" xfId="0" applyNumberFormat="1" applyFont="1" applyFill="1" applyAlignment="1" applyProtection="1">
      <alignment horizontal="center"/>
    </xf>
    <xf numFmtId="171" fontId="3" fillId="2" borderId="0" xfId="0" applyNumberFormat="1" applyFont="1" applyFill="1" applyProtection="1"/>
    <xf numFmtId="167" fontId="3" fillId="2" borderId="0" xfId="0" applyFont="1" applyFill="1"/>
    <xf numFmtId="167" fontId="3" fillId="2" borderId="0" xfId="0" applyNumberFormat="1" applyFont="1" applyFill="1" applyAlignment="1" applyProtection="1">
      <alignment horizontal="left"/>
    </xf>
    <xf numFmtId="167" fontId="3" fillId="2" borderId="0" xfId="0" applyNumberFormat="1" applyFont="1" applyFill="1" applyAlignment="1" applyProtection="1">
      <alignment horizontal="center"/>
    </xf>
    <xf numFmtId="167" fontId="3" fillId="2" borderId="0" xfId="0" applyNumberFormat="1" applyFont="1" applyFill="1" applyProtection="1"/>
    <xf numFmtId="167" fontId="0" fillId="2" borderId="0" xfId="0" applyFill="1"/>
    <xf numFmtId="167" fontId="4" fillId="2" borderId="0" xfId="0" applyFont="1" applyFill="1"/>
    <xf numFmtId="167" fontId="4" fillId="2" borderId="0" xfId="0" applyNumberFormat="1" applyFont="1" applyFill="1" applyAlignment="1" applyProtection="1">
      <alignment horizontal="left"/>
    </xf>
    <xf numFmtId="167" fontId="4" fillId="2" borderId="0" xfId="0" applyFont="1" applyFill="1" applyAlignment="1">
      <alignment horizontal="left"/>
    </xf>
    <xf numFmtId="167" fontId="4" fillId="2" borderId="0" xfId="0" applyNumberFormat="1" applyFont="1" applyFill="1" applyAlignment="1" applyProtection="1">
      <alignment horizontal="center"/>
    </xf>
    <xf numFmtId="168" fontId="4" fillId="2" borderId="0" xfId="0" applyNumberFormat="1" applyFont="1" applyFill="1" applyAlignment="1" applyProtection="1">
      <alignment horizontal="center"/>
    </xf>
    <xf numFmtId="167" fontId="3" fillId="2" borderId="0" xfId="0" applyFont="1" applyFill="1" applyAlignment="1">
      <alignment horizontal="center"/>
    </xf>
    <xf numFmtId="167" fontId="3" fillId="2" borderId="0" xfId="0" applyFont="1" applyFill="1" applyAlignment="1">
      <alignment horizontal="left"/>
    </xf>
    <xf numFmtId="166" fontId="3" fillId="2" borderId="0" xfId="1" applyFont="1" applyFill="1" applyAlignment="1" applyProtection="1">
      <alignment horizontal="center"/>
    </xf>
    <xf numFmtId="164" fontId="3" fillId="2" borderId="0" xfId="0" applyNumberFormat="1" applyFont="1" applyFill="1" applyAlignment="1" applyProtection="1">
      <alignment horizontal="center"/>
    </xf>
    <xf numFmtId="170" fontId="3" fillId="2" borderId="0" xfId="0" applyNumberFormat="1" applyFont="1" applyFill="1" applyAlignment="1" applyProtection="1">
      <alignment horizontal="center"/>
    </xf>
    <xf numFmtId="171" fontId="3" fillId="2" borderId="0" xfId="0" applyNumberFormat="1" applyFont="1" applyFill="1" applyAlignment="1" applyProtection="1">
      <alignment horizontal="center"/>
    </xf>
    <xf numFmtId="168" fontId="3" fillId="2" borderId="0" xfId="0" applyNumberFormat="1" applyFont="1" applyFill="1" applyProtection="1"/>
    <xf numFmtId="166" fontId="3" fillId="2" borderId="0" xfId="1" applyFont="1" applyFill="1" applyAlignment="1">
      <alignment horizontal="center"/>
    </xf>
    <xf numFmtId="164" fontId="3" fillId="2" borderId="0" xfId="2" applyNumberFormat="1" applyFont="1" applyFill="1" applyAlignment="1">
      <alignment horizontal="center"/>
    </xf>
    <xf numFmtId="167" fontId="4" fillId="2" borderId="0" xfId="0" applyFont="1" applyFill="1" applyAlignment="1">
      <alignment horizontal="right"/>
    </xf>
    <xf numFmtId="174" fontId="3" fillId="2" borderId="0" xfId="1" applyNumberFormat="1" applyFont="1" applyFill="1" applyAlignment="1" applyProtection="1">
      <alignment horizontal="center"/>
    </xf>
    <xf numFmtId="170" fontId="3" fillId="2" borderId="0" xfId="0" applyNumberFormat="1" applyFont="1" applyFill="1" applyProtection="1"/>
    <xf numFmtId="167" fontId="3" fillId="2" borderId="0" xfId="0" applyFont="1" applyFill="1" applyAlignment="1">
      <alignment horizontal="right"/>
    </xf>
    <xf numFmtId="169" fontId="3" fillId="2" borderId="0" xfId="0" applyNumberFormat="1" applyFont="1" applyFill="1" applyProtection="1"/>
    <xf numFmtId="167" fontId="3" fillId="2" borderId="0" xfId="0" applyNumberFormat="1" applyFont="1" applyFill="1" applyAlignment="1" applyProtection="1"/>
    <xf numFmtId="167" fontId="3" fillId="2" borderId="0" xfId="0" applyFont="1" applyFill="1" applyAlignment="1"/>
    <xf numFmtId="167" fontId="4" fillId="2" borderId="0" xfId="0" applyFont="1" applyFill="1" applyAlignment="1">
      <alignment horizontal="center"/>
    </xf>
    <xf numFmtId="172" fontId="3" fillId="2" borderId="0" xfId="0" applyNumberFormat="1" applyFont="1" applyFill="1" applyAlignment="1" applyProtection="1"/>
    <xf numFmtId="172" fontId="3" fillId="2" borderId="0" xfId="0" applyNumberFormat="1" applyFont="1" applyFill="1" applyAlignment="1" applyProtection="1">
      <alignment horizontal="center"/>
    </xf>
    <xf numFmtId="166" fontId="3" fillId="2" borderId="0" xfId="1" applyFont="1" applyFill="1" applyAlignment="1" applyProtection="1"/>
    <xf numFmtId="167" fontId="3" fillId="2" borderId="0" xfId="0" applyNumberFormat="1" applyFont="1" applyFill="1" applyAlignment="1" applyProtection="1">
      <alignment horizontal="right"/>
    </xf>
    <xf numFmtId="167" fontId="6" fillId="2" borderId="0" xfId="0" applyFont="1" applyFill="1"/>
    <xf numFmtId="167" fontId="4" fillId="2" borderId="0" xfId="0" applyNumberFormat="1" applyFont="1" applyFill="1" applyAlignment="1" applyProtection="1">
      <alignment horizontal="right"/>
    </xf>
    <xf numFmtId="167" fontId="8" fillId="2" borderId="0" xfId="0" applyFont="1" applyFill="1" applyAlignment="1">
      <alignment horizontal="right"/>
    </xf>
    <xf numFmtId="167" fontId="3" fillId="3" borderId="0" xfId="0" applyNumberFormat="1" applyFont="1" applyFill="1" applyAlignment="1" applyProtection="1">
      <alignment horizontal="center"/>
    </xf>
    <xf numFmtId="167" fontId="3" fillId="2" borderId="1" xfId="0" applyFont="1" applyFill="1" applyBorder="1" applyAlignment="1">
      <alignment horizontal="right"/>
    </xf>
    <xf numFmtId="167" fontId="3" fillId="3" borderId="0" xfId="0" applyFont="1" applyFill="1" applyAlignment="1">
      <alignment horizontal="center"/>
    </xf>
    <xf numFmtId="171" fontId="3" fillId="2" borderId="0" xfId="0" applyNumberFormat="1" applyFont="1" applyFill="1" applyAlignment="1" applyProtection="1">
      <alignment horizontal="right"/>
    </xf>
    <xf numFmtId="168" fontId="3" fillId="2" borderId="0" xfId="0" applyNumberFormat="1" applyFont="1" applyFill="1" applyAlignment="1" applyProtection="1">
      <alignment horizontal="right"/>
    </xf>
    <xf numFmtId="170" fontId="3" fillId="2" borderId="0" xfId="0" applyNumberFormat="1" applyFont="1" applyFill="1" applyAlignment="1" applyProtection="1">
      <alignment horizontal="right"/>
    </xf>
    <xf numFmtId="167" fontId="4" fillId="2" borderId="1" xfId="0" applyFont="1" applyFill="1" applyBorder="1" applyAlignment="1">
      <alignment horizontal="right"/>
    </xf>
    <xf numFmtId="167" fontId="4" fillId="2" borderId="2" xfId="0" applyFont="1" applyFill="1" applyBorder="1" applyAlignment="1">
      <alignment horizontal="right"/>
    </xf>
    <xf numFmtId="173" fontId="5" fillId="2" borderId="3" xfId="1" applyNumberFormat="1" applyFont="1" applyFill="1" applyBorder="1" applyAlignment="1">
      <alignment horizontal="right"/>
    </xf>
    <xf numFmtId="173" fontId="5" fillId="2" borderId="4" xfId="1" applyNumberFormat="1" applyFont="1" applyFill="1" applyBorder="1" applyAlignment="1">
      <alignment horizontal="right"/>
    </xf>
    <xf numFmtId="167" fontId="0" fillId="2" borderId="0" xfId="0" applyFill="1" applyAlignment="1">
      <alignment horizontal="left"/>
    </xf>
    <xf numFmtId="173" fontId="3" fillId="2" borderId="0" xfId="1" applyNumberFormat="1" applyFont="1" applyFill="1" applyAlignment="1" applyProtection="1">
      <alignment horizontal="right"/>
    </xf>
    <xf numFmtId="173" fontId="4" fillId="2" borderId="0" xfId="1" applyNumberFormat="1" applyFont="1" applyFill="1" applyAlignment="1">
      <alignment horizontal="right"/>
    </xf>
    <xf numFmtId="173" fontId="3" fillId="3" borderId="0" xfId="1" applyNumberFormat="1" applyFont="1" applyFill="1" applyAlignment="1" applyProtection="1">
      <alignment horizontal="right"/>
    </xf>
    <xf numFmtId="173" fontId="3" fillId="3" borderId="0" xfId="1" applyNumberFormat="1" applyFont="1" applyFill="1" applyAlignment="1">
      <alignment horizontal="right"/>
    </xf>
    <xf numFmtId="167" fontId="3" fillId="3" borderId="0" xfId="0" applyNumberFormat="1" applyFont="1" applyFill="1" applyAlignment="1" applyProtection="1">
      <alignment horizontal="left"/>
    </xf>
    <xf numFmtId="167" fontId="3" fillId="3" borderId="0" xfId="0" applyFont="1" applyFill="1" applyAlignment="1">
      <alignment horizontal="left"/>
    </xf>
    <xf numFmtId="167" fontId="9" fillId="2" borderId="0" xfId="0" applyFont="1" applyFill="1" applyAlignment="1">
      <alignment horizontal="left"/>
    </xf>
    <xf numFmtId="167" fontId="8" fillId="2" borderId="0" xfId="0" applyFont="1" applyFill="1"/>
    <xf numFmtId="167" fontId="3" fillId="3" borderId="0" xfId="0" applyNumberFormat="1" applyFont="1" applyFill="1" applyAlignment="1" applyProtection="1">
      <alignment horizontal="right"/>
    </xf>
    <xf numFmtId="166" fontId="3" fillId="3" borderId="0" xfId="1" applyFont="1" applyFill="1" applyAlignment="1" applyProtection="1">
      <alignment horizontal="right"/>
    </xf>
    <xf numFmtId="167" fontId="3" fillId="3" borderId="0" xfId="0" applyFont="1" applyFill="1" applyAlignment="1">
      <alignment horizontal="right"/>
    </xf>
    <xf numFmtId="166" fontId="3" fillId="3" borderId="0" xfId="1" applyFont="1" applyFill="1" applyAlignment="1">
      <alignment horizontal="center"/>
    </xf>
    <xf numFmtId="164" fontId="3" fillId="3" borderId="0" xfId="2" applyNumberFormat="1" applyFont="1" applyFill="1" applyAlignment="1">
      <alignment horizontal="center"/>
    </xf>
    <xf numFmtId="167" fontId="8" fillId="2" borderId="0" xfId="0" applyNumberFormat="1" applyFont="1" applyFill="1" applyAlignment="1" applyProtection="1">
      <alignment horizontal="left"/>
    </xf>
    <xf numFmtId="167" fontId="3" fillId="2" borderId="6" xfId="0" applyFont="1" applyFill="1" applyBorder="1" applyAlignment="1">
      <alignment horizontal="center"/>
    </xf>
    <xf numFmtId="167" fontId="4" fillId="2" borderId="3" xfId="0" applyNumberFormat="1" applyFont="1" applyFill="1" applyBorder="1" applyAlignment="1" applyProtection="1">
      <alignment horizontal="center"/>
    </xf>
    <xf numFmtId="167" fontId="4" fillId="2" borderId="5" xfId="0" applyNumberFormat="1" applyFont="1" applyFill="1" applyBorder="1" applyAlignment="1" applyProtection="1">
      <alignment horizontal="left"/>
    </xf>
    <xf numFmtId="167" fontId="4" fillId="2" borderId="5" xfId="0" applyNumberFormat="1" applyFont="1" applyFill="1" applyBorder="1" applyAlignment="1" applyProtection="1">
      <alignment horizontal="center"/>
    </xf>
    <xf numFmtId="167" fontId="4" fillId="2" borderId="1" xfId="0" applyNumberFormat="1" applyFont="1" applyFill="1" applyBorder="1" applyAlignment="1" applyProtection="1">
      <alignment horizontal="center"/>
    </xf>
    <xf numFmtId="167" fontId="4" fillId="2" borderId="6" xfId="0" applyFont="1" applyFill="1" applyBorder="1" applyAlignment="1">
      <alignment horizontal="center"/>
    </xf>
    <xf numFmtId="167" fontId="4" fillId="2" borderId="3" xfId="0" applyNumberFormat="1" applyFont="1" applyFill="1" applyBorder="1" applyAlignment="1" applyProtection="1">
      <alignment horizontal="left"/>
    </xf>
    <xf numFmtId="167" fontId="8" fillId="2" borderId="1" xfId="0" applyFont="1" applyFill="1" applyBorder="1" applyAlignment="1">
      <alignment horizontal="center"/>
    </xf>
    <xf numFmtId="167" fontId="3" fillId="2" borderId="2" xfId="0" applyFont="1" applyFill="1" applyBorder="1" applyAlignment="1">
      <alignment horizontal="center"/>
    </xf>
    <xf numFmtId="168" fontId="4" fillId="2" borderId="5" xfId="0" applyNumberFormat="1" applyFont="1" applyFill="1" applyBorder="1" applyAlignment="1" applyProtection="1">
      <alignment horizontal="center"/>
    </xf>
    <xf numFmtId="168" fontId="4" fillId="2" borderId="4" xfId="0" applyNumberFormat="1" applyFont="1" applyFill="1" applyBorder="1" applyAlignment="1" applyProtection="1">
      <alignment horizontal="center"/>
    </xf>
    <xf numFmtId="170" fontId="4" fillId="2" borderId="1" xfId="0" applyNumberFormat="1" applyFont="1" applyFill="1" applyBorder="1" applyAlignment="1" applyProtection="1">
      <alignment horizontal="right"/>
    </xf>
    <xf numFmtId="173" fontId="3" fillId="2" borderId="7" xfId="1" applyNumberFormat="1" applyFont="1" applyFill="1" applyBorder="1" applyAlignment="1" applyProtection="1">
      <alignment horizontal="right"/>
    </xf>
    <xf numFmtId="167" fontId="3" fillId="2" borderId="8" xfId="0" applyNumberFormat="1" applyFont="1" applyFill="1" applyBorder="1" applyAlignment="1" applyProtection="1">
      <alignment horizontal="center"/>
    </xf>
    <xf numFmtId="166" fontId="3" fillId="2" borderId="8" xfId="1" applyFont="1" applyFill="1" applyBorder="1" applyAlignment="1" applyProtection="1">
      <alignment horizontal="right"/>
    </xf>
    <xf numFmtId="170" fontId="3" fillId="2" borderId="9" xfId="0" applyNumberFormat="1" applyFont="1" applyFill="1" applyBorder="1" applyAlignment="1" applyProtection="1">
      <alignment horizontal="right"/>
    </xf>
    <xf numFmtId="167" fontId="6" fillId="3" borderId="3" xfId="0" applyFont="1" applyFill="1" applyBorder="1" applyAlignment="1">
      <alignment horizontal="center"/>
    </xf>
    <xf numFmtId="167" fontId="6" fillId="3" borderId="5" xfId="0" applyFont="1" applyFill="1" applyBorder="1" applyAlignment="1">
      <alignment horizontal="center"/>
    </xf>
    <xf numFmtId="173" fontId="7" fillId="3" borderId="5" xfId="1" applyNumberFormat="1" applyFont="1" applyFill="1" applyBorder="1" applyAlignment="1" applyProtection="1">
      <alignment horizontal="center" vertical="top"/>
      <protection locked="0"/>
    </xf>
    <xf numFmtId="166" fontId="7" fillId="3" borderId="5" xfId="1" applyFont="1" applyFill="1" applyBorder="1" applyAlignment="1" applyProtection="1">
      <alignment horizontal="center" vertical="top"/>
      <protection locked="0"/>
    </xf>
    <xf numFmtId="167" fontId="4" fillId="2" borderId="1" xfId="0" applyFont="1" applyFill="1" applyBorder="1" applyAlignment="1">
      <alignment horizontal="center"/>
    </xf>
    <xf numFmtId="167" fontId="4" fillId="2" borderId="6" xfId="0" applyNumberFormat="1" applyFont="1" applyFill="1" applyBorder="1" applyAlignment="1" applyProtection="1">
      <alignment horizontal="center"/>
    </xf>
    <xf numFmtId="167" fontId="4" fillId="2" borderId="0" xfId="0" applyFont="1" applyFill="1" applyBorder="1" applyAlignment="1">
      <alignment horizontal="center"/>
    </xf>
    <xf numFmtId="167" fontId="4" fillId="2" borderId="10" xfId="0" applyNumberFormat="1" applyFont="1" applyFill="1" applyBorder="1" applyAlignment="1" applyProtection="1">
      <alignment horizontal="center"/>
    </xf>
    <xf numFmtId="167" fontId="4" fillId="2" borderId="0" xfId="0" applyNumberFormat="1" applyFont="1" applyFill="1" applyBorder="1" applyAlignment="1" applyProtection="1">
      <alignment horizontal="center"/>
    </xf>
    <xf numFmtId="166" fontId="4" fillId="2" borderId="7" xfId="1" applyFont="1" applyFill="1" applyBorder="1" applyAlignment="1">
      <alignment horizontal="right"/>
    </xf>
    <xf numFmtId="167" fontId="4" fillId="2" borderId="5" xfId="0" applyFont="1" applyFill="1" applyBorder="1"/>
    <xf numFmtId="167" fontId="4" fillId="2" borderId="12" xfId="0" applyNumberFormat="1" applyFont="1" applyFill="1" applyBorder="1" applyAlignment="1" applyProtection="1">
      <alignment horizontal="center"/>
    </xf>
    <xf numFmtId="167" fontId="4" fillId="2" borderId="13" xfId="0" applyNumberFormat="1" applyFont="1" applyFill="1" applyBorder="1" applyAlignment="1" applyProtection="1">
      <alignment horizontal="center"/>
    </xf>
    <xf numFmtId="167" fontId="4" fillId="2" borderId="14" xfId="0" applyNumberFormat="1" applyFont="1" applyFill="1" applyBorder="1" applyAlignment="1" applyProtection="1">
      <alignment horizontal="center"/>
    </xf>
    <xf numFmtId="167" fontId="1" fillId="2" borderId="0" xfId="0" applyFont="1" applyFill="1"/>
    <xf numFmtId="167" fontId="3" fillId="5" borderId="5" xfId="0" applyNumberFormat="1" applyFont="1" applyFill="1" applyBorder="1" applyAlignment="1" applyProtection="1">
      <alignment horizontal="center"/>
    </xf>
    <xf numFmtId="167" fontId="3" fillId="5" borderId="4" xfId="0" applyNumberFormat="1" applyFont="1" applyFill="1" applyBorder="1" applyAlignment="1" applyProtection="1">
      <alignment horizontal="center"/>
    </xf>
    <xf numFmtId="167" fontId="4" fillId="2" borderId="10" xfId="0" applyNumberFormat="1" applyFont="1" applyFill="1" applyBorder="1" applyAlignment="1" applyProtection="1">
      <alignment horizontal="left"/>
    </xf>
    <xf numFmtId="167" fontId="4" fillId="2" borderId="0" xfId="0" applyNumberFormat="1" applyFont="1" applyFill="1" applyBorder="1" applyAlignment="1" applyProtection="1">
      <alignment horizontal="left"/>
    </xf>
    <xf numFmtId="167" fontId="4" fillId="2" borderId="0" xfId="0" applyFont="1" applyFill="1" applyBorder="1"/>
    <xf numFmtId="167" fontId="3" fillId="3" borderId="15" xfId="0" applyNumberFormat="1" applyFont="1" applyFill="1" applyBorder="1" applyAlignment="1" applyProtection="1">
      <alignment horizontal="center"/>
    </xf>
    <xf numFmtId="167" fontId="4" fillId="2" borderId="7" xfId="0" applyNumberFormat="1" applyFont="1" applyFill="1" applyBorder="1" applyAlignment="1" applyProtection="1">
      <alignment horizontal="left"/>
    </xf>
    <xf numFmtId="167" fontId="4" fillId="2" borderId="16" xfId="0" applyNumberFormat="1" applyFont="1" applyFill="1" applyBorder="1" applyAlignment="1" applyProtection="1">
      <alignment horizontal="left"/>
    </xf>
    <xf numFmtId="167" fontId="4" fillId="2" borderId="16" xfId="0" applyFont="1" applyFill="1" applyBorder="1"/>
    <xf numFmtId="167" fontId="4" fillId="2" borderId="16" xfId="0" applyNumberFormat="1" applyFont="1" applyFill="1" applyBorder="1" applyAlignment="1" applyProtection="1">
      <alignment horizontal="center"/>
    </xf>
    <xf numFmtId="167" fontId="4" fillId="2" borderId="8" xfId="0" applyNumberFormat="1" applyFont="1" applyFill="1" applyBorder="1" applyAlignment="1" applyProtection="1">
      <alignment horizontal="center"/>
    </xf>
    <xf numFmtId="1" fontId="3" fillId="2" borderId="0" xfId="0" applyNumberFormat="1" applyFont="1" applyFill="1" applyAlignment="1" applyProtection="1">
      <alignment horizontal="right"/>
    </xf>
    <xf numFmtId="175" fontId="3" fillId="3" borderId="0" xfId="1" applyNumberFormat="1" applyFont="1" applyFill="1" applyAlignment="1" applyProtection="1">
      <alignment horizontal="right"/>
    </xf>
    <xf numFmtId="175" fontId="3" fillId="3" borderId="0" xfId="1" applyNumberFormat="1" applyFont="1" applyFill="1" applyAlignment="1">
      <alignment horizontal="right"/>
    </xf>
    <xf numFmtId="175" fontId="3" fillId="3" borderId="0" xfId="0" applyNumberFormat="1" applyFont="1" applyFill="1" applyAlignment="1">
      <alignment horizontal="center"/>
    </xf>
    <xf numFmtId="176" fontId="3" fillId="2" borderId="0" xfId="0" applyNumberFormat="1" applyFont="1" applyFill="1" applyAlignment="1" applyProtection="1">
      <alignment horizontal="right"/>
    </xf>
    <xf numFmtId="176" fontId="3" fillId="2" borderId="0" xfId="0" applyNumberFormat="1" applyFont="1" applyFill="1" applyAlignment="1">
      <alignment horizontal="right"/>
    </xf>
    <xf numFmtId="167" fontId="3" fillId="2" borderId="0" xfId="0" applyNumberFormat="1" applyFont="1" applyFill="1" applyAlignment="1" applyProtection="1">
      <alignment horizontal="left"/>
    </xf>
    <xf numFmtId="167" fontId="3" fillId="2" borderId="0" xfId="0" applyFont="1" applyFill="1" applyBorder="1"/>
    <xf numFmtId="167" fontId="4" fillId="2" borderId="20" xfId="0" applyNumberFormat="1" applyFont="1" applyFill="1" applyBorder="1" applyAlignment="1" applyProtection="1">
      <alignment horizontal="center"/>
    </xf>
    <xf numFmtId="167" fontId="3" fillId="2" borderId="6" xfId="0" applyFont="1" applyFill="1" applyBorder="1" applyAlignment="1">
      <alignment horizontal="right"/>
    </xf>
    <xf numFmtId="166" fontId="4" fillId="2" borderId="0" xfId="1" applyFont="1" applyFill="1" applyBorder="1" applyAlignment="1">
      <alignment horizontal="right"/>
    </xf>
    <xf numFmtId="0" fontId="3" fillId="2" borderId="0" xfId="0" applyNumberFormat="1" applyFont="1" applyFill="1" applyAlignment="1" applyProtection="1">
      <alignment horizontal="right"/>
    </xf>
    <xf numFmtId="167" fontId="3" fillId="2" borderId="3" xfId="0" applyFont="1" applyFill="1" applyBorder="1"/>
    <xf numFmtId="167" fontId="4" fillId="2" borderId="0" xfId="0" applyFont="1" applyFill="1" applyBorder="1" applyAlignment="1">
      <alignment horizontal="right"/>
    </xf>
    <xf numFmtId="167" fontId="3" fillId="2" borderId="10" xfId="0" applyFont="1" applyFill="1" applyBorder="1" applyAlignment="1">
      <alignment horizontal="right"/>
    </xf>
    <xf numFmtId="167" fontId="8" fillId="2" borderId="11" xfId="0" applyFont="1" applyFill="1" applyBorder="1" applyAlignment="1">
      <alignment horizontal="right"/>
    </xf>
    <xf numFmtId="174" fontId="4" fillId="2" borderId="0" xfId="1" applyNumberFormat="1" applyFont="1" applyFill="1" applyBorder="1" applyAlignment="1" applyProtection="1">
      <alignment horizontal="right"/>
    </xf>
    <xf numFmtId="176" fontId="8" fillId="2" borderId="0" xfId="1" applyNumberFormat="1" applyFont="1" applyFill="1" applyBorder="1" applyAlignment="1" applyProtection="1">
      <alignment horizontal="right"/>
    </xf>
    <xf numFmtId="170" fontId="3" fillId="2" borderId="10" xfId="0" applyNumberFormat="1" applyFont="1" applyFill="1" applyBorder="1" applyAlignment="1" applyProtection="1">
      <alignment horizontal="right"/>
    </xf>
    <xf numFmtId="170" fontId="3" fillId="2" borderId="11" xfId="0" applyNumberFormat="1" applyFont="1" applyFill="1" applyBorder="1" applyAlignment="1" applyProtection="1">
      <alignment horizontal="right"/>
    </xf>
    <xf numFmtId="170" fontId="3" fillId="2" borderId="3" xfId="0" applyNumberFormat="1" applyFont="1" applyFill="1" applyBorder="1" applyAlignment="1" applyProtection="1">
      <alignment horizontal="center"/>
    </xf>
    <xf numFmtId="174" fontId="3" fillId="2" borderId="5" xfId="1" applyNumberFormat="1" applyFont="1" applyFill="1" applyBorder="1" applyAlignment="1" applyProtection="1">
      <alignment horizontal="center"/>
    </xf>
    <xf numFmtId="170" fontId="3" fillId="2" borderId="5" xfId="0" applyNumberFormat="1" applyFont="1" applyFill="1" applyBorder="1" applyAlignment="1" applyProtection="1">
      <alignment horizontal="center"/>
    </xf>
    <xf numFmtId="170" fontId="3" fillId="2" borderId="4" xfId="0" applyNumberFormat="1" applyFont="1" applyFill="1" applyBorder="1" applyAlignment="1" applyProtection="1">
      <alignment horizontal="center"/>
    </xf>
    <xf numFmtId="167" fontId="6" fillId="5" borderId="0" xfId="0" applyFont="1" applyFill="1" applyBorder="1" applyAlignment="1">
      <alignment horizontal="center"/>
    </xf>
    <xf numFmtId="167" fontId="4" fillId="2" borderId="2" xfId="0" applyFont="1" applyFill="1" applyBorder="1" applyAlignment="1">
      <alignment horizontal="center"/>
    </xf>
    <xf numFmtId="167" fontId="4" fillId="2" borderId="11" xfId="0" applyFont="1" applyFill="1" applyBorder="1" applyAlignment="1">
      <alignment horizontal="center"/>
    </xf>
    <xf numFmtId="173" fontId="6" fillId="3" borderId="4" xfId="1" applyNumberFormat="1" applyFont="1" applyFill="1" applyBorder="1" applyAlignment="1">
      <alignment horizontal="center"/>
    </xf>
    <xf numFmtId="167" fontId="3" fillId="5" borderId="0" xfId="0" applyNumberFormat="1" applyFont="1" applyFill="1" applyAlignment="1" applyProtection="1">
      <alignment horizontal="right"/>
    </xf>
    <xf numFmtId="167" fontId="3" fillId="4" borderId="0" xfId="0" applyNumberFormat="1" applyFont="1" applyFill="1" applyAlignment="1" applyProtection="1">
      <alignment horizontal="center"/>
    </xf>
    <xf numFmtId="167" fontId="4" fillId="2" borderId="0" xfId="0" applyNumberFormat="1" applyFont="1" applyFill="1" applyAlignment="1" applyProtection="1">
      <alignment horizontal="left"/>
    </xf>
    <xf numFmtId="167" fontId="3" fillId="2" borderId="0" xfId="0" applyNumberFormat="1" applyFont="1" applyFill="1" applyAlignment="1" applyProtection="1">
      <alignment horizontal="left"/>
    </xf>
    <xf numFmtId="167" fontId="4" fillId="2" borderId="17" xfId="0" applyFont="1" applyFill="1" applyBorder="1" applyAlignment="1">
      <alignment horizontal="center"/>
    </xf>
    <xf numFmtId="167" fontId="4" fillId="2" borderId="18" xfId="0" applyFont="1" applyFill="1" applyBorder="1" applyAlignment="1">
      <alignment horizontal="center"/>
    </xf>
    <xf numFmtId="167" fontId="4" fillId="2" borderId="19" xfId="0" applyFont="1" applyFill="1" applyBorder="1" applyAlignment="1">
      <alignment horizontal="center"/>
    </xf>
    <xf numFmtId="167" fontId="3" fillId="2" borderId="0" xfId="0" applyNumberFormat="1" applyFont="1" applyFill="1" applyAlignment="1" applyProtection="1">
      <alignment horizontal="center"/>
    </xf>
    <xf numFmtId="167" fontId="4" fillId="2" borderId="5" xfId="0" applyFont="1" applyFill="1" applyBorder="1" applyAlignment="1">
      <alignment horizontal="right"/>
    </xf>
    <xf numFmtId="167" fontId="4" fillId="2" borderId="4" xfId="0" applyFont="1" applyFill="1" applyBorder="1" applyAlignment="1">
      <alignment horizontal="right"/>
    </xf>
    <xf numFmtId="167" fontId="4" fillId="2" borderId="0" xfId="0" applyFont="1" applyFill="1" applyBorder="1" applyAlignment="1">
      <alignment horizontal="right"/>
    </xf>
    <xf numFmtId="167" fontId="8" fillId="2" borderId="11" xfId="0" applyFont="1" applyFill="1" applyBorder="1" applyAlignment="1">
      <alignment horizontal="right"/>
    </xf>
    <xf numFmtId="175" fontId="8" fillId="2" borderId="0" xfId="1" applyNumberFormat="1" applyFont="1" applyFill="1" applyBorder="1" applyAlignment="1" applyProtection="1">
      <alignment horizontal="right"/>
    </xf>
    <xf numFmtId="178" fontId="4" fillId="2" borderId="5" xfId="1" applyNumberFormat="1" applyFont="1" applyFill="1" applyBorder="1" applyAlignment="1" applyProtection="1">
      <alignment horizontal="right"/>
    </xf>
    <xf numFmtId="167" fontId="3" fillId="2" borderId="0" xfId="0" applyFont="1" applyFill="1" applyAlignment="1">
      <alignment horizontal="center"/>
    </xf>
    <xf numFmtId="174" fontId="3" fillId="2" borderId="6" xfId="1" applyNumberFormat="1" applyFont="1" applyFill="1" applyBorder="1" applyAlignment="1" applyProtection="1">
      <alignment horizontal="right"/>
    </xf>
    <xf numFmtId="176" fontId="3" fillId="2" borderId="6" xfId="0" applyNumberFormat="1" applyFont="1" applyFill="1" applyBorder="1" applyAlignment="1" applyProtection="1">
      <alignment horizontal="right"/>
    </xf>
    <xf numFmtId="170" fontId="3" fillId="2" borderId="2" xfId="0" applyNumberFormat="1" applyFont="1" applyFill="1" applyBorder="1" applyAlignment="1" applyProtection="1">
      <alignment horizontal="right"/>
    </xf>
    <xf numFmtId="173" fontId="6" fillId="5" borderId="5" xfId="1" applyNumberFormat="1" applyFont="1" applyFill="1" applyBorder="1" applyAlignment="1"/>
  </cellXfs>
  <cellStyles count="3">
    <cellStyle name="Komma" xfId="1" builtinId="3"/>
    <cellStyle name="Standaard" xfId="0" builtinId="0"/>
    <cellStyle name="Valuta" xfId="2" builtinId="4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W65"/>
  <sheetViews>
    <sheetView tabSelected="1" zoomScaleNormal="100" workbookViewId="0"/>
  </sheetViews>
  <sheetFormatPr defaultColWidth="10.625" defaultRowHeight="12.75" x14ac:dyDescent="0.2"/>
  <cols>
    <col min="1" max="1" width="5.625" style="4" customWidth="1"/>
    <col min="2" max="2" width="10.625" style="15"/>
    <col min="3" max="10" width="6.625" style="4" customWidth="1"/>
    <col min="11" max="11" width="5.625" style="4" customWidth="1"/>
    <col min="12" max="18" width="6.625" style="4" customWidth="1"/>
    <col min="19" max="19" width="10.625" style="4" hidden="1" customWidth="1"/>
    <col min="20" max="16384" width="10.625" style="4"/>
  </cols>
  <sheetData>
    <row r="1" spans="1:23" ht="16.5" thickBot="1" x14ac:dyDescent="0.3">
      <c r="A1" s="93" t="s">
        <v>34</v>
      </c>
      <c r="D1" s="62"/>
      <c r="E1" s="56"/>
      <c r="F1" s="56"/>
      <c r="G1" s="56"/>
      <c r="J1" s="100" t="s">
        <v>1</v>
      </c>
      <c r="K1" s="101"/>
      <c r="L1" s="102"/>
      <c r="M1" s="102"/>
      <c r="N1" s="103" t="s">
        <v>2</v>
      </c>
      <c r="O1" s="104" t="s">
        <v>3</v>
      </c>
    </row>
    <row r="2" spans="1:23" x14ac:dyDescent="0.2">
      <c r="A2" s="133" t="s">
        <v>0</v>
      </c>
      <c r="B2" s="133"/>
      <c r="C2" s="134"/>
      <c r="D2" s="134"/>
      <c r="E2" s="134"/>
      <c r="F2" s="134"/>
      <c r="G2" s="134"/>
      <c r="J2" s="96" t="s">
        <v>4</v>
      </c>
      <c r="K2" s="97"/>
      <c r="L2" s="98"/>
      <c r="M2" s="98"/>
      <c r="N2" s="99"/>
      <c r="O2" s="99"/>
    </row>
    <row r="3" spans="1:23" ht="13.5" thickBot="1" x14ac:dyDescent="0.25">
      <c r="A3" s="5"/>
      <c r="D3" s="7"/>
      <c r="J3" s="69" t="s">
        <v>5</v>
      </c>
      <c r="K3" s="65"/>
      <c r="L3" s="89"/>
      <c r="M3" s="89"/>
      <c r="N3" s="94">
        <v>460</v>
      </c>
      <c r="O3" s="95">
        <v>52</v>
      </c>
    </row>
    <row r="4" spans="1:23" ht="13.5" thickBot="1" x14ac:dyDescent="0.25">
      <c r="A4" s="5"/>
      <c r="D4" s="7"/>
      <c r="H4" s="112"/>
      <c r="I4" s="112"/>
      <c r="J4" s="5"/>
      <c r="K4" s="5"/>
      <c r="O4" s="6"/>
      <c r="P4" s="6"/>
      <c r="Q4" s="6"/>
    </row>
    <row r="5" spans="1:23" ht="13.5" thickBot="1" x14ac:dyDescent="0.25">
      <c r="A5" s="83"/>
      <c r="B5" s="68"/>
      <c r="C5" s="68" t="s">
        <v>21</v>
      </c>
      <c r="D5" s="84" t="s">
        <v>21</v>
      </c>
      <c r="E5" s="68"/>
      <c r="F5" s="68"/>
      <c r="G5" s="68"/>
      <c r="H5" s="68"/>
      <c r="I5" s="130" t="s">
        <v>32</v>
      </c>
      <c r="J5" s="87"/>
      <c r="K5" s="5"/>
      <c r="O5" s="6"/>
      <c r="P5" s="6"/>
      <c r="Q5" s="6"/>
    </row>
    <row r="6" spans="1:23" x14ac:dyDescent="0.2">
      <c r="A6" s="86" t="s">
        <v>19</v>
      </c>
      <c r="B6" s="85" t="s">
        <v>20</v>
      </c>
      <c r="C6" s="85" t="s">
        <v>20</v>
      </c>
      <c r="D6" s="87" t="s">
        <v>22</v>
      </c>
      <c r="E6" s="85" t="s">
        <v>16</v>
      </c>
      <c r="F6" s="85" t="s">
        <v>17</v>
      </c>
      <c r="G6" s="85" t="s">
        <v>23</v>
      </c>
      <c r="H6" s="85" t="s">
        <v>30</v>
      </c>
      <c r="I6" s="131" t="s">
        <v>33</v>
      </c>
      <c r="J6" s="87"/>
      <c r="K6" s="5"/>
      <c r="M6" s="44" t="s">
        <v>18</v>
      </c>
      <c r="N6" s="45" t="s">
        <v>24</v>
      </c>
      <c r="O6" s="6"/>
      <c r="P6" s="6"/>
      <c r="Q6" s="6"/>
    </row>
    <row r="7" spans="1:23" s="35" customFormat="1" ht="14.25" customHeight="1" thickBot="1" x14ac:dyDescent="0.25">
      <c r="A7" s="79"/>
      <c r="B7" s="80"/>
      <c r="C7" s="80"/>
      <c r="D7" s="80"/>
      <c r="E7" s="81"/>
      <c r="F7" s="82"/>
      <c r="G7" s="82"/>
      <c r="H7" s="151">
        <v>1</v>
      </c>
      <c r="I7" s="132"/>
      <c r="J7" s="129"/>
      <c r="M7" s="46">
        <f>(0.337+0.116*F7+0.06*G7)*E7</f>
        <v>0</v>
      </c>
      <c r="N7" s="47">
        <f>((8.0838+3.2956*(1-2.71828182818281^(-1.258*S7)))*2.71828182818^(0.3983*(1-2.71828182818281^(-0.05341*C7))))*(1-0.06907*(D7/220))*H7</f>
        <v>-0.21576551544618816</v>
      </c>
      <c r="S7" s="1">
        <f>(B7-1)+C7/365</f>
        <v>-1</v>
      </c>
    </row>
    <row r="8" spans="1:23" x14ac:dyDescent="0.2">
      <c r="B8" s="48"/>
      <c r="C8" s="8"/>
      <c r="D8" s="8"/>
      <c r="E8" s="8"/>
      <c r="F8" s="8"/>
      <c r="G8" s="8"/>
      <c r="L8" s="8"/>
      <c r="M8" s="8"/>
    </row>
    <row r="9" spans="1:23" x14ac:dyDescent="0.2">
      <c r="B9" s="48"/>
      <c r="C9" s="8"/>
      <c r="D9" s="8"/>
      <c r="E9" s="8"/>
      <c r="F9" s="8"/>
      <c r="G9" s="8"/>
      <c r="L9" s="8"/>
      <c r="M9" s="8"/>
    </row>
    <row r="11" spans="1:23" ht="13.5" thickBot="1" x14ac:dyDescent="0.25">
      <c r="A11" s="9" t="s">
        <v>13</v>
      </c>
      <c r="B11" s="11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23" x14ac:dyDescent="0.2">
      <c r="A12" s="67"/>
      <c r="B12" s="68"/>
      <c r="C12" s="68" t="s">
        <v>26</v>
      </c>
      <c r="D12" s="68"/>
      <c r="E12" s="137" t="s">
        <v>40</v>
      </c>
      <c r="F12" s="138"/>
      <c r="G12" s="138"/>
      <c r="H12" s="138"/>
      <c r="I12" s="138"/>
      <c r="J12" s="139"/>
      <c r="K12" s="11"/>
      <c r="L12" s="70" t="s">
        <v>31</v>
      </c>
      <c r="M12" s="63"/>
      <c r="N12" s="63"/>
      <c r="O12" s="63"/>
      <c r="P12" s="63"/>
      <c r="Q12" s="63"/>
      <c r="R12" s="71"/>
    </row>
    <row r="13" spans="1:23" ht="13.5" thickBot="1" x14ac:dyDescent="0.25">
      <c r="A13" s="64" t="s">
        <v>6</v>
      </c>
      <c r="B13" s="66" t="s">
        <v>7</v>
      </c>
      <c r="C13" s="66" t="s">
        <v>27</v>
      </c>
      <c r="D13" s="66" t="s">
        <v>8</v>
      </c>
      <c r="E13" s="90" t="s">
        <v>9</v>
      </c>
      <c r="F13" s="91" t="s">
        <v>10</v>
      </c>
      <c r="G13" s="91" t="s">
        <v>11</v>
      </c>
      <c r="H13" s="91" t="s">
        <v>36</v>
      </c>
      <c r="I13" s="113" t="s">
        <v>38</v>
      </c>
      <c r="J13" s="92" t="s">
        <v>25</v>
      </c>
      <c r="K13" s="36"/>
      <c r="L13" s="64" t="s">
        <v>12</v>
      </c>
      <c r="M13" s="66" t="s">
        <v>2</v>
      </c>
      <c r="N13" s="66" t="s">
        <v>10</v>
      </c>
      <c r="O13" s="66" t="s">
        <v>11</v>
      </c>
      <c r="P13" s="72" t="s">
        <v>36</v>
      </c>
      <c r="Q13" s="72" t="s">
        <v>38</v>
      </c>
      <c r="R13" s="73" t="s">
        <v>25</v>
      </c>
      <c r="S13" s="12"/>
    </row>
    <row r="14" spans="1:23" x14ac:dyDescent="0.2">
      <c r="A14" s="5"/>
      <c r="C14" s="14"/>
      <c r="D14" s="15"/>
      <c r="E14" s="136"/>
      <c r="F14" s="136"/>
      <c r="G14" s="136"/>
      <c r="H14" s="136"/>
      <c r="I14" s="136"/>
      <c r="J14" s="136"/>
      <c r="K14" s="5"/>
      <c r="L14" s="14"/>
      <c r="M14" s="26"/>
      <c r="N14" s="26"/>
      <c r="O14" s="26"/>
      <c r="P14" s="26"/>
      <c r="Q14" s="26"/>
      <c r="R14" s="26"/>
      <c r="S14" s="14"/>
    </row>
    <row r="15" spans="1:23" x14ac:dyDescent="0.2">
      <c r="A15" s="49">
        <f t="shared" ref="A15:A23" si="0">IF(D15=0,0,L15/D15*100)</f>
        <v>0</v>
      </c>
      <c r="B15" s="53"/>
      <c r="C15" s="38"/>
      <c r="D15" s="57"/>
      <c r="E15" s="57"/>
      <c r="F15" s="57"/>
      <c r="G15" s="57"/>
      <c r="H15" s="106"/>
      <c r="I15" s="106"/>
      <c r="J15" s="58"/>
      <c r="K15" s="16"/>
      <c r="L15" s="43" t="e">
        <f t="shared" ref="L15:L23" si="1">$L$24*C15/100</f>
        <v>#DIV/0!</v>
      </c>
      <c r="M15" s="105" t="e">
        <f t="shared" ref="M15:M23" si="2">L15*E15</f>
        <v>#DIV/0!</v>
      </c>
      <c r="N15" s="105" t="e">
        <f t="shared" ref="N15:N23" si="3">F15*L15</f>
        <v>#DIV/0!</v>
      </c>
      <c r="O15" s="105" t="e">
        <f t="shared" ref="O15:O23" si="4">L15*G15</f>
        <v>#DIV/0!</v>
      </c>
      <c r="P15" s="109" t="e">
        <f>L15*H15</f>
        <v>#DIV/0!</v>
      </c>
      <c r="Q15" s="105" t="e">
        <f>L15*I15</f>
        <v>#DIV/0!</v>
      </c>
      <c r="R15" s="42" t="e">
        <f>L15*J15</f>
        <v>#DIV/0!</v>
      </c>
      <c r="S15" s="2"/>
      <c r="T15" s="3"/>
      <c r="U15" s="3"/>
      <c r="V15" s="3"/>
      <c r="W15" s="20"/>
    </row>
    <row r="16" spans="1:23" x14ac:dyDescent="0.2">
      <c r="A16" s="49">
        <f t="shared" si="0"/>
        <v>0</v>
      </c>
      <c r="B16" s="53"/>
      <c r="C16" s="38"/>
      <c r="D16" s="57"/>
      <c r="E16" s="57"/>
      <c r="F16" s="57"/>
      <c r="G16" s="57"/>
      <c r="H16" s="106"/>
      <c r="I16" s="106"/>
      <c r="J16" s="58"/>
      <c r="K16" s="16"/>
      <c r="L16" s="43" t="e">
        <f t="shared" si="1"/>
        <v>#DIV/0!</v>
      </c>
      <c r="M16" s="105" t="e">
        <f t="shared" si="2"/>
        <v>#DIV/0!</v>
      </c>
      <c r="N16" s="105" t="e">
        <f t="shared" si="3"/>
        <v>#DIV/0!</v>
      </c>
      <c r="O16" s="105" t="e">
        <f t="shared" si="4"/>
        <v>#DIV/0!</v>
      </c>
      <c r="P16" s="109" t="e">
        <f>L16*H16</f>
        <v>#DIV/0!</v>
      </c>
      <c r="Q16" s="105" t="e">
        <f t="shared" ref="Q16:Q23" si="5">L16*I16</f>
        <v>#DIV/0!</v>
      </c>
      <c r="R16" s="42" t="e">
        <f>L16*J16</f>
        <v>#DIV/0!</v>
      </c>
      <c r="S16" s="2"/>
      <c r="T16" s="3"/>
      <c r="U16" s="3"/>
      <c r="V16" s="3"/>
      <c r="W16" s="20"/>
    </row>
    <row r="17" spans="1:23" x14ac:dyDescent="0.2">
      <c r="A17" s="49">
        <f t="shared" si="0"/>
        <v>0</v>
      </c>
      <c r="B17" s="54"/>
      <c r="C17" s="40"/>
      <c r="D17" s="59"/>
      <c r="E17" s="59"/>
      <c r="F17" s="59"/>
      <c r="G17" s="59"/>
      <c r="H17" s="107"/>
      <c r="I17" s="107"/>
      <c r="J17" s="58"/>
      <c r="K17" s="16"/>
      <c r="L17" s="43" t="e">
        <f t="shared" si="1"/>
        <v>#DIV/0!</v>
      </c>
      <c r="M17" s="105" t="e">
        <f t="shared" si="2"/>
        <v>#DIV/0!</v>
      </c>
      <c r="N17" s="105" t="e">
        <f t="shared" si="3"/>
        <v>#DIV/0!</v>
      </c>
      <c r="O17" s="105" t="e">
        <f t="shared" si="4"/>
        <v>#DIV/0!</v>
      </c>
      <c r="P17" s="109" t="e">
        <f>L17*H17</f>
        <v>#DIV/0!</v>
      </c>
      <c r="Q17" s="116" t="e">
        <f t="shared" si="5"/>
        <v>#DIV/0!</v>
      </c>
      <c r="R17" s="42" t="e">
        <f>L17*J17</f>
        <v>#DIV/0!</v>
      </c>
      <c r="S17" s="2"/>
      <c r="T17" s="3"/>
      <c r="U17" s="3"/>
      <c r="V17" s="3"/>
      <c r="W17" s="20"/>
    </row>
    <row r="18" spans="1:23" x14ac:dyDescent="0.2">
      <c r="A18" s="49">
        <f t="shared" si="0"/>
        <v>0</v>
      </c>
      <c r="B18" s="54"/>
      <c r="C18" s="40"/>
      <c r="D18" s="59"/>
      <c r="E18" s="59"/>
      <c r="F18" s="59"/>
      <c r="G18" s="59"/>
      <c r="H18" s="107"/>
      <c r="I18" s="107"/>
      <c r="J18" s="58"/>
      <c r="K18" s="16"/>
      <c r="L18" s="43" t="e">
        <f t="shared" si="1"/>
        <v>#DIV/0!</v>
      </c>
      <c r="M18" s="105" t="e">
        <f t="shared" si="2"/>
        <v>#DIV/0!</v>
      </c>
      <c r="N18" s="105" t="e">
        <f t="shared" si="3"/>
        <v>#DIV/0!</v>
      </c>
      <c r="O18" s="105" t="e">
        <f t="shared" si="4"/>
        <v>#DIV/0!</v>
      </c>
      <c r="P18" s="109" t="e">
        <f t="shared" ref="P18:P23" si="6">L18*H18</f>
        <v>#DIV/0!</v>
      </c>
      <c r="Q18" s="116" t="e">
        <f t="shared" si="5"/>
        <v>#DIV/0!</v>
      </c>
      <c r="R18" s="42" t="e">
        <f t="shared" ref="R18:R23" si="7">L18*J18</f>
        <v>#DIV/0!</v>
      </c>
      <c r="S18" s="2"/>
      <c r="T18" s="3"/>
      <c r="U18" s="3"/>
      <c r="V18" s="3"/>
      <c r="W18" s="20"/>
    </row>
    <row r="19" spans="1:23" x14ac:dyDescent="0.2">
      <c r="A19" s="49">
        <f t="shared" si="0"/>
        <v>0</v>
      </c>
      <c r="B19" s="54"/>
      <c r="C19" s="40"/>
      <c r="D19" s="59"/>
      <c r="E19" s="59"/>
      <c r="F19" s="59"/>
      <c r="G19" s="59"/>
      <c r="H19" s="107"/>
      <c r="I19" s="107"/>
      <c r="J19" s="58"/>
      <c r="K19" s="16"/>
      <c r="L19" s="43" t="e">
        <f t="shared" si="1"/>
        <v>#DIV/0!</v>
      </c>
      <c r="M19" s="105" t="e">
        <f t="shared" si="2"/>
        <v>#DIV/0!</v>
      </c>
      <c r="N19" s="105" t="e">
        <f t="shared" si="3"/>
        <v>#DIV/0!</v>
      </c>
      <c r="O19" s="105" t="e">
        <f t="shared" si="4"/>
        <v>#DIV/0!</v>
      </c>
      <c r="P19" s="109" t="e">
        <f t="shared" si="6"/>
        <v>#DIV/0!</v>
      </c>
      <c r="Q19" s="116" t="e">
        <f t="shared" si="5"/>
        <v>#DIV/0!</v>
      </c>
      <c r="R19" s="42" t="e">
        <f t="shared" si="7"/>
        <v>#DIV/0!</v>
      </c>
      <c r="S19" s="2"/>
      <c r="T19" s="3"/>
      <c r="U19" s="3"/>
      <c r="V19" s="3"/>
      <c r="W19" s="20"/>
    </row>
    <row r="20" spans="1:23" x14ac:dyDescent="0.2">
      <c r="A20" s="49">
        <f t="shared" si="0"/>
        <v>0</v>
      </c>
      <c r="B20" s="54"/>
      <c r="C20" s="40"/>
      <c r="D20" s="59"/>
      <c r="E20" s="59"/>
      <c r="F20" s="59"/>
      <c r="G20" s="59"/>
      <c r="H20" s="107"/>
      <c r="I20" s="107"/>
      <c r="J20" s="58"/>
      <c r="K20" s="16"/>
      <c r="L20" s="43" t="e">
        <f t="shared" si="1"/>
        <v>#DIV/0!</v>
      </c>
      <c r="M20" s="105" t="e">
        <f t="shared" si="2"/>
        <v>#DIV/0!</v>
      </c>
      <c r="N20" s="105" t="e">
        <f t="shared" si="3"/>
        <v>#DIV/0!</v>
      </c>
      <c r="O20" s="105" t="e">
        <f t="shared" si="4"/>
        <v>#DIV/0!</v>
      </c>
      <c r="P20" s="109" t="e">
        <f t="shared" si="6"/>
        <v>#DIV/0!</v>
      </c>
      <c r="Q20" s="116" t="e">
        <f t="shared" si="5"/>
        <v>#DIV/0!</v>
      </c>
      <c r="R20" s="42" t="e">
        <f t="shared" si="7"/>
        <v>#DIV/0!</v>
      </c>
      <c r="S20" s="2"/>
      <c r="T20" s="3"/>
      <c r="U20" s="3"/>
      <c r="V20" s="3"/>
      <c r="W20" s="20"/>
    </row>
    <row r="21" spans="1:23" x14ac:dyDescent="0.2">
      <c r="A21" s="49">
        <f t="shared" si="0"/>
        <v>0</v>
      </c>
      <c r="B21" s="54"/>
      <c r="C21" s="40"/>
      <c r="D21" s="59"/>
      <c r="E21" s="59"/>
      <c r="F21" s="59"/>
      <c r="G21" s="59"/>
      <c r="H21" s="107"/>
      <c r="I21" s="107"/>
      <c r="J21" s="58"/>
      <c r="K21" s="16"/>
      <c r="L21" s="43" t="e">
        <f t="shared" si="1"/>
        <v>#DIV/0!</v>
      </c>
      <c r="M21" s="105" t="e">
        <f t="shared" si="2"/>
        <v>#DIV/0!</v>
      </c>
      <c r="N21" s="105" t="e">
        <f t="shared" si="3"/>
        <v>#DIV/0!</v>
      </c>
      <c r="O21" s="105" t="e">
        <f t="shared" si="4"/>
        <v>#DIV/0!</v>
      </c>
      <c r="P21" s="109" t="e">
        <f t="shared" si="6"/>
        <v>#DIV/0!</v>
      </c>
      <c r="Q21" s="116" t="e">
        <f t="shared" si="5"/>
        <v>#DIV/0!</v>
      </c>
      <c r="R21" s="42" t="e">
        <f t="shared" si="7"/>
        <v>#DIV/0!</v>
      </c>
      <c r="S21" s="2"/>
      <c r="T21" s="3"/>
      <c r="U21" s="3"/>
      <c r="V21" s="3"/>
      <c r="W21" s="20"/>
    </row>
    <row r="22" spans="1:23" x14ac:dyDescent="0.2">
      <c r="A22" s="49">
        <f t="shared" si="0"/>
        <v>0</v>
      </c>
      <c r="B22" s="54"/>
      <c r="C22" s="40"/>
      <c r="D22" s="59"/>
      <c r="E22" s="59"/>
      <c r="F22" s="59"/>
      <c r="G22" s="59"/>
      <c r="H22" s="107"/>
      <c r="I22" s="107"/>
      <c r="J22" s="58"/>
      <c r="K22" s="16"/>
      <c r="L22" s="43" t="e">
        <f t="shared" si="1"/>
        <v>#DIV/0!</v>
      </c>
      <c r="M22" s="105" t="e">
        <f t="shared" si="2"/>
        <v>#DIV/0!</v>
      </c>
      <c r="N22" s="105" t="e">
        <f t="shared" si="3"/>
        <v>#DIV/0!</v>
      </c>
      <c r="O22" s="105" t="e">
        <f t="shared" si="4"/>
        <v>#DIV/0!</v>
      </c>
      <c r="P22" s="109" t="e">
        <f t="shared" si="6"/>
        <v>#DIV/0!</v>
      </c>
      <c r="Q22" s="116" t="e">
        <f t="shared" si="5"/>
        <v>#DIV/0!</v>
      </c>
      <c r="R22" s="42" t="e">
        <f t="shared" si="7"/>
        <v>#DIV/0!</v>
      </c>
      <c r="S22" s="2"/>
      <c r="T22" s="3"/>
      <c r="U22" s="3"/>
      <c r="V22" s="3"/>
      <c r="W22" s="20"/>
    </row>
    <row r="23" spans="1:23" ht="13.5" thickBot="1" x14ac:dyDescent="0.25">
      <c r="A23" s="49">
        <f t="shared" si="0"/>
        <v>0</v>
      </c>
      <c r="B23" s="54"/>
      <c r="C23" s="40"/>
      <c r="D23" s="59"/>
      <c r="E23" s="59"/>
      <c r="F23" s="59"/>
      <c r="G23" s="59"/>
      <c r="H23" s="107"/>
      <c r="I23" s="107"/>
      <c r="J23" s="58"/>
      <c r="K23" s="16"/>
      <c r="L23" s="43" t="e">
        <f t="shared" si="1"/>
        <v>#DIV/0!</v>
      </c>
      <c r="M23" s="105" t="e">
        <f t="shared" si="2"/>
        <v>#DIV/0!</v>
      </c>
      <c r="N23" s="105" t="e">
        <f t="shared" si="3"/>
        <v>#DIV/0!</v>
      </c>
      <c r="O23" s="105" t="e">
        <f t="shared" si="4"/>
        <v>#DIV/0!</v>
      </c>
      <c r="P23" s="109" t="e">
        <f t="shared" si="6"/>
        <v>#DIV/0!</v>
      </c>
      <c r="Q23" s="116" t="e">
        <f t="shared" si="5"/>
        <v>#DIV/0!</v>
      </c>
      <c r="R23" s="42" t="e">
        <f t="shared" si="7"/>
        <v>#DIV/0!</v>
      </c>
      <c r="S23" s="2"/>
      <c r="T23" s="3"/>
      <c r="U23" s="3"/>
      <c r="V23" s="3"/>
      <c r="W23" s="20"/>
    </row>
    <row r="24" spans="1:23" ht="13.5" thickBot="1" x14ac:dyDescent="0.25">
      <c r="A24" s="50"/>
      <c r="C24" s="14">
        <f>SUM(C15:C23)</f>
        <v>0</v>
      </c>
      <c r="D24" s="55" t="str">
        <f>IF(C24=100,"","totaal moet 100 zijn!!")</f>
        <v>totaal moet 100 zijn!!</v>
      </c>
      <c r="E24" s="26"/>
      <c r="F24" s="26"/>
      <c r="G24" s="26"/>
      <c r="H24" s="115"/>
      <c r="I24" s="88" t="s">
        <v>29</v>
      </c>
      <c r="J24" s="77">
        <f>SUMPRODUCT(C15:C23,J15:J23)/100</f>
        <v>0</v>
      </c>
      <c r="K24" s="16"/>
      <c r="L24" s="78" t="e">
        <f>S24/J24</f>
        <v>#DIV/0!</v>
      </c>
      <c r="M24" s="41"/>
      <c r="N24" s="41"/>
      <c r="O24" s="41"/>
      <c r="P24" s="109"/>
      <c r="Q24" s="109"/>
      <c r="R24" s="42"/>
      <c r="S24" s="16">
        <f>N7-SUM(R26:R31)</f>
        <v>-0.21576551544618816</v>
      </c>
      <c r="T24" s="3"/>
      <c r="U24" s="3"/>
      <c r="V24" s="3"/>
      <c r="W24" s="20"/>
    </row>
    <row r="25" spans="1:23" x14ac:dyDescent="0.2">
      <c r="A25" s="140" t="s">
        <v>37</v>
      </c>
      <c r="B25" s="140"/>
      <c r="C25" s="14"/>
      <c r="D25" s="147" t="s">
        <v>39</v>
      </c>
      <c r="E25" s="147"/>
      <c r="F25" s="147"/>
      <c r="G25" s="147"/>
      <c r="H25" s="147"/>
      <c r="I25" s="147"/>
      <c r="J25" s="147"/>
      <c r="K25" s="16"/>
      <c r="L25" s="43"/>
      <c r="M25" s="41"/>
      <c r="N25" s="41"/>
      <c r="O25" s="41"/>
      <c r="P25" s="110"/>
      <c r="Q25" s="110"/>
      <c r="R25" s="26"/>
      <c r="S25" s="2"/>
      <c r="T25" s="3"/>
      <c r="U25" s="3"/>
      <c r="V25" s="3"/>
      <c r="W25" s="20"/>
    </row>
    <row r="26" spans="1:23" x14ac:dyDescent="0.2">
      <c r="A26" s="51"/>
      <c r="B26" s="53"/>
      <c r="C26" s="6"/>
      <c r="D26" s="57"/>
      <c r="E26" s="57"/>
      <c r="F26" s="57"/>
      <c r="G26" s="57"/>
      <c r="H26" s="106"/>
      <c r="I26" s="106"/>
      <c r="J26" s="58"/>
      <c r="K26" s="16"/>
      <c r="L26" s="43">
        <f t="shared" ref="L26:L31" si="8">A26*D26/100</f>
        <v>0</v>
      </c>
      <c r="M26" s="41">
        <f t="shared" ref="M26:M31" si="9">A26*E26</f>
        <v>0</v>
      </c>
      <c r="N26" s="41">
        <f t="shared" ref="N26:N31" si="10">F26*A26</f>
        <v>0</v>
      </c>
      <c r="O26" s="41">
        <f t="shared" ref="O26:O31" si="11">A26*G26</f>
        <v>0</v>
      </c>
      <c r="P26" s="109">
        <f t="shared" ref="P26:P31" si="12">L26*H26</f>
        <v>0</v>
      </c>
      <c r="Q26" s="109">
        <f>L26*I26</f>
        <v>0</v>
      </c>
      <c r="R26" s="42">
        <f t="shared" ref="R26:R31" si="13">J26*L26</f>
        <v>0</v>
      </c>
      <c r="S26" s="2"/>
      <c r="T26" s="3"/>
      <c r="U26" s="3"/>
      <c r="V26" s="3"/>
      <c r="W26" s="20"/>
    </row>
    <row r="27" spans="1:23" x14ac:dyDescent="0.2">
      <c r="A27" s="51"/>
      <c r="B27" s="53"/>
      <c r="C27" s="6"/>
      <c r="D27" s="57"/>
      <c r="E27" s="57"/>
      <c r="F27" s="57"/>
      <c r="G27" s="57"/>
      <c r="H27" s="106"/>
      <c r="I27" s="106"/>
      <c r="J27" s="58"/>
      <c r="K27" s="16"/>
      <c r="L27" s="43">
        <f t="shared" si="8"/>
        <v>0</v>
      </c>
      <c r="M27" s="41">
        <f t="shared" si="9"/>
        <v>0</v>
      </c>
      <c r="N27" s="41">
        <f t="shared" si="10"/>
        <v>0</v>
      </c>
      <c r="O27" s="41">
        <f t="shared" si="11"/>
        <v>0</v>
      </c>
      <c r="P27" s="109">
        <f>L27*H27</f>
        <v>0</v>
      </c>
      <c r="Q27" s="109">
        <f t="shared" ref="Q27:Q31" si="14">L27*I27</f>
        <v>0</v>
      </c>
      <c r="R27" s="42">
        <f t="shared" si="13"/>
        <v>0</v>
      </c>
      <c r="S27" s="2"/>
      <c r="T27" s="3"/>
      <c r="U27" s="3"/>
      <c r="V27" s="3"/>
      <c r="W27" s="20"/>
    </row>
    <row r="28" spans="1:23" x14ac:dyDescent="0.2">
      <c r="A28" s="51"/>
      <c r="B28" s="53"/>
      <c r="C28" s="6"/>
      <c r="D28" s="57"/>
      <c r="E28" s="57"/>
      <c r="F28" s="57"/>
      <c r="G28" s="57"/>
      <c r="H28" s="106"/>
      <c r="I28" s="106"/>
      <c r="J28" s="58"/>
      <c r="K28" s="16"/>
      <c r="L28" s="43">
        <f t="shared" si="8"/>
        <v>0</v>
      </c>
      <c r="M28" s="41">
        <f t="shared" si="9"/>
        <v>0</v>
      </c>
      <c r="N28" s="41">
        <f t="shared" si="10"/>
        <v>0</v>
      </c>
      <c r="O28" s="41">
        <f t="shared" si="11"/>
        <v>0</v>
      </c>
      <c r="P28" s="109">
        <f t="shared" si="12"/>
        <v>0</v>
      </c>
      <c r="Q28" s="109">
        <f t="shared" si="14"/>
        <v>0</v>
      </c>
      <c r="R28" s="42">
        <f t="shared" si="13"/>
        <v>0</v>
      </c>
      <c r="S28" s="2"/>
      <c r="T28" s="3"/>
      <c r="U28" s="3"/>
      <c r="V28" s="3"/>
      <c r="W28" s="20"/>
    </row>
    <row r="29" spans="1:23" x14ac:dyDescent="0.2">
      <c r="A29" s="52"/>
      <c r="B29" s="54"/>
      <c r="C29" s="14"/>
      <c r="D29" s="40"/>
      <c r="E29" s="40"/>
      <c r="F29" s="40"/>
      <c r="G29" s="40"/>
      <c r="H29" s="108"/>
      <c r="I29" s="108"/>
      <c r="J29" s="60"/>
      <c r="K29" s="21"/>
      <c r="L29" s="43">
        <f t="shared" si="8"/>
        <v>0</v>
      </c>
      <c r="M29" s="41">
        <f t="shared" si="9"/>
        <v>0</v>
      </c>
      <c r="N29" s="41">
        <f t="shared" si="10"/>
        <v>0</v>
      </c>
      <c r="O29" s="41">
        <f t="shared" si="11"/>
        <v>0</v>
      </c>
      <c r="P29" s="109">
        <f t="shared" si="12"/>
        <v>0</v>
      </c>
      <c r="Q29" s="109">
        <f t="shared" si="14"/>
        <v>0</v>
      </c>
      <c r="R29" s="42">
        <f t="shared" si="13"/>
        <v>0</v>
      </c>
      <c r="S29" s="2"/>
      <c r="T29" s="3"/>
      <c r="U29" s="3"/>
      <c r="V29" s="3"/>
      <c r="W29" s="20"/>
    </row>
    <row r="30" spans="1:23" x14ac:dyDescent="0.2">
      <c r="A30" s="52"/>
      <c r="B30" s="54"/>
      <c r="C30" s="14"/>
      <c r="D30" s="40"/>
      <c r="E30" s="40"/>
      <c r="F30" s="40"/>
      <c r="G30" s="40"/>
      <c r="H30" s="108"/>
      <c r="I30" s="108"/>
      <c r="J30" s="60"/>
      <c r="K30" s="21"/>
      <c r="L30" s="43">
        <f t="shared" si="8"/>
        <v>0</v>
      </c>
      <c r="M30" s="41">
        <f t="shared" si="9"/>
        <v>0</v>
      </c>
      <c r="N30" s="41">
        <f t="shared" si="10"/>
        <v>0</v>
      </c>
      <c r="O30" s="41">
        <f t="shared" si="11"/>
        <v>0</v>
      </c>
      <c r="P30" s="109">
        <f t="shared" si="12"/>
        <v>0</v>
      </c>
      <c r="Q30" s="109">
        <f t="shared" si="14"/>
        <v>0</v>
      </c>
      <c r="R30" s="42">
        <f t="shared" si="13"/>
        <v>0</v>
      </c>
      <c r="S30" s="2"/>
      <c r="T30" s="3"/>
      <c r="U30" s="3"/>
      <c r="V30" s="3"/>
      <c r="W30" s="20"/>
    </row>
    <row r="31" spans="1:23" x14ac:dyDescent="0.2">
      <c r="A31" s="52"/>
      <c r="B31" s="54"/>
      <c r="C31" s="14"/>
      <c r="D31" s="40"/>
      <c r="E31" s="40"/>
      <c r="F31" s="40"/>
      <c r="G31" s="40"/>
      <c r="H31" s="108"/>
      <c r="I31" s="108"/>
      <c r="J31" s="61"/>
      <c r="K31" s="22"/>
      <c r="L31" s="43">
        <f t="shared" si="8"/>
        <v>0</v>
      </c>
      <c r="M31" s="41">
        <f t="shared" si="9"/>
        <v>0</v>
      </c>
      <c r="N31" s="41">
        <f t="shared" si="10"/>
        <v>0</v>
      </c>
      <c r="O31" s="41">
        <f t="shared" si="11"/>
        <v>0</v>
      </c>
      <c r="P31" s="109">
        <f t="shared" si="12"/>
        <v>0</v>
      </c>
      <c r="Q31" s="109">
        <f t="shared" si="14"/>
        <v>0</v>
      </c>
      <c r="R31" s="42">
        <f t="shared" si="13"/>
        <v>0</v>
      </c>
      <c r="S31" s="2"/>
      <c r="T31" s="3"/>
      <c r="U31" s="3"/>
      <c r="V31" s="3"/>
      <c r="W31" s="20"/>
    </row>
    <row r="32" spans="1:23" ht="13.5" thickBot="1" x14ac:dyDescent="0.25">
      <c r="A32" s="26"/>
      <c r="C32" s="14"/>
      <c r="D32" s="14"/>
      <c r="E32" s="14"/>
      <c r="F32" s="14"/>
      <c r="G32" s="14"/>
      <c r="H32" s="14"/>
      <c r="I32" s="14"/>
      <c r="J32" s="14"/>
      <c r="K32" s="14"/>
      <c r="L32" s="43"/>
      <c r="M32" s="41"/>
      <c r="N32" s="41"/>
      <c r="O32" s="41"/>
      <c r="P32" s="109"/>
      <c r="Q32" s="109"/>
      <c r="R32" s="42"/>
      <c r="S32" s="2"/>
      <c r="T32" s="3"/>
      <c r="U32" s="3"/>
      <c r="V32" s="3"/>
      <c r="W32" s="20"/>
    </row>
    <row r="33" spans="1:23" ht="13.5" thickBot="1" x14ac:dyDescent="0.25">
      <c r="A33" s="75">
        <f>SUM(A15:A31)</f>
        <v>0</v>
      </c>
      <c r="B33" s="76" t="s">
        <v>14</v>
      </c>
      <c r="C33" s="5"/>
      <c r="H33" s="39"/>
      <c r="I33" s="114"/>
      <c r="J33" s="45" t="s">
        <v>28</v>
      </c>
      <c r="K33" s="23"/>
      <c r="L33" s="74" t="e">
        <f>L24+SUM(L26:L31)</f>
        <v>#DIV/0!</v>
      </c>
      <c r="M33" s="148" t="e">
        <f t="shared" ref="M33:R33" si="15">SUM(M15:M31)</f>
        <v>#DIV/0!</v>
      </c>
      <c r="N33" s="148" t="e">
        <f t="shared" si="15"/>
        <v>#DIV/0!</v>
      </c>
      <c r="O33" s="148" t="e">
        <f t="shared" si="15"/>
        <v>#DIV/0!</v>
      </c>
      <c r="P33" s="149" t="e">
        <f t="shared" si="15"/>
        <v>#DIV/0!</v>
      </c>
      <c r="Q33" s="149" t="e">
        <f t="shared" si="15"/>
        <v>#DIV/0!</v>
      </c>
      <c r="R33" s="150" t="e">
        <f t="shared" si="15"/>
        <v>#DIV/0!</v>
      </c>
      <c r="S33" s="2"/>
      <c r="T33" s="3"/>
      <c r="U33" s="3"/>
      <c r="V33" s="3"/>
      <c r="W33" s="20"/>
    </row>
    <row r="34" spans="1:23" x14ac:dyDescent="0.2">
      <c r="A34" s="7"/>
      <c r="B34" s="5"/>
      <c r="C34" s="5"/>
      <c r="H34" s="119"/>
      <c r="I34" s="143" t="s">
        <v>35</v>
      </c>
      <c r="J34" s="144"/>
      <c r="K34" s="37"/>
      <c r="L34" s="123"/>
      <c r="M34" s="145" t="e">
        <f>M33/L33</f>
        <v>#DIV/0!</v>
      </c>
      <c r="N34" s="145" t="e">
        <f>N33/L33</f>
        <v>#DIV/0!</v>
      </c>
      <c r="O34" s="121" t="e">
        <f>O33/L33</f>
        <v>#DIV/0!</v>
      </c>
      <c r="P34" s="122" t="e">
        <f>P33/L33</f>
        <v>#DIV/0!</v>
      </c>
      <c r="Q34" s="122" t="e">
        <f>Q33/L33</f>
        <v>#DIV/0!</v>
      </c>
      <c r="R34" s="124"/>
      <c r="S34" s="2"/>
      <c r="T34" s="3"/>
      <c r="U34" s="3"/>
      <c r="V34" s="3"/>
      <c r="W34" s="25"/>
    </row>
    <row r="35" spans="1:23" x14ac:dyDescent="0.2">
      <c r="A35" s="7"/>
      <c r="B35" s="111"/>
      <c r="C35" s="111"/>
      <c r="H35" s="119"/>
      <c r="I35" s="118"/>
      <c r="J35" s="120"/>
      <c r="K35" s="37"/>
      <c r="L35" s="123"/>
      <c r="M35" s="145"/>
      <c r="N35" s="145"/>
      <c r="O35" s="121"/>
      <c r="P35" s="122"/>
      <c r="Q35" s="122"/>
      <c r="R35" s="124"/>
      <c r="S35" s="2"/>
      <c r="T35" s="3"/>
      <c r="U35" s="3"/>
      <c r="V35" s="3"/>
      <c r="W35" s="25"/>
    </row>
    <row r="36" spans="1:23" ht="13.5" thickBot="1" x14ac:dyDescent="0.25">
      <c r="D36" s="5"/>
      <c r="H36" s="117"/>
      <c r="I36" s="141" t="s">
        <v>18</v>
      </c>
      <c r="J36" s="142"/>
      <c r="K36" s="26"/>
      <c r="L36" s="125"/>
      <c r="M36" s="146" t="e">
        <f>(M33-N2)/N3</f>
        <v>#DIV/0!</v>
      </c>
      <c r="N36" s="146" t="e">
        <f>(N33-O2)/O3</f>
        <v>#DIV/0!</v>
      </c>
      <c r="O36" s="126"/>
      <c r="P36" s="127"/>
      <c r="Q36" s="127"/>
      <c r="R36" s="128"/>
      <c r="S36" s="17"/>
      <c r="T36" s="3"/>
      <c r="U36" s="3"/>
      <c r="V36" s="3"/>
      <c r="W36" s="25"/>
    </row>
    <row r="37" spans="1:23" x14ac:dyDescent="0.2">
      <c r="D37" s="5"/>
      <c r="J37" s="26"/>
      <c r="K37" s="26"/>
      <c r="L37" s="18"/>
      <c r="M37" s="24"/>
      <c r="N37" s="24"/>
      <c r="O37" s="24"/>
      <c r="P37" s="14"/>
      <c r="Q37" s="14"/>
      <c r="R37" s="14"/>
      <c r="S37" s="2"/>
      <c r="T37" s="3"/>
      <c r="U37" s="3"/>
      <c r="V37" s="3"/>
      <c r="W37" s="20"/>
    </row>
    <row r="38" spans="1:23" x14ac:dyDescent="0.2">
      <c r="D38" s="5"/>
      <c r="L38" s="25"/>
      <c r="M38" s="3"/>
      <c r="N38" s="3"/>
      <c r="O38" s="3"/>
      <c r="S38" s="27"/>
      <c r="T38" s="3"/>
      <c r="U38" s="3"/>
      <c r="V38" s="3"/>
      <c r="W38" s="20"/>
    </row>
    <row r="39" spans="1:23" x14ac:dyDescent="0.2">
      <c r="A39" s="11"/>
      <c r="B39" s="5"/>
      <c r="C39" s="5"/>
      <c r="L39" s="25"/>
      <c r="M39" s="3"/>
      <c r="N39" s="3"/>
      <c r="O39" s="3"/>
      <c r="T39" s="3"/>
      <c r="U39" s="3"/>
      <c r="V39" s="3"/>
      <c r="W39" s="20"/>
    </row>
    <row r="40" spans="1:23" x14ac:dyDescent="0.2">
      <c r="A40" s="136"/>
      <c r="B40" s="136"/>
      <c r="C40" s="5"/>
      <c r="D40" s="6"/>
      <c r="E40" s="6"/>
      <c r="F40" s="6"/>
      <c r="G40" s="6"/>
      <c r="H40" s="16"/>
      <c r="I40" s="16"/>
      <c r="J40" s="34"/>
      <c r="K40" s="34"/>
      <c r="M40" s="28"/>
      <c r="N40" s="29"/>
      <c r="R40" s="14"/>
      <c r="S40" s="6"/>
      <c r="T40" s="3" t="s">
        <v>15</v>
      </c>
      <c r="U40" s="3"/>
      <c r="V40" s="3"/>
      <c r="W40" s="20"/>
    </row>
    <row r="41" spans="1:23" x14ac:dyDescent="0.2">
      <c r="A41" s="5"/>
      <c r="B41" s="5"/>
      <c r="C41" s="5"/>
      <c r="D41" s="6"/>
      <c r="E41" s="6"/>
      <c r="F41" s="6"/>
      <c r="G41" s="6"/>
      <c r="H41" s="16"/>
      <c r="I41" s="16"/>
      <c r="J41" s="6"/>
      <c r="K41" s="6"/>
      <c r="M41" s="28"/>
      <c r="N41" s="29"/>
      <c r="R41" s="14"/>
      <c r="S41" s="6"/>
      <c r="T41" s="3"/>
      <c r="U41" s="3"/>
      <c r="V41" s="3"/>
      <c r="W41" s="20"/>
    </row>
    <row r="42" spans="1:23" x14ac:dyDescent="0.2">
      <c r="A42" s="10"/>
      <c r="B42" s="11"/>
      <c r="C42" s="9"/>
      <c r="D42" s="9"/>
      <c r="E42" s="9"/>
      <c r="F42" s="9"/>
      <c r="G42" s="9"/>
      <c r="H42" s="12"/>
      <c r="I42" s="12"/>
      <c r="L42" s="12"/>
      <c r="M42" s="12"/>
      <c r="N42" s="12"/>
      <c r="O42" s="12"/>
      <c r="P42" s="9"/>
      <c r="Q42" s="9"/>
      <c r="R42" s="9"/>
      <c r="S42" s="30"/>
      <c r="T42" s="3"/>
      <c r="U42" s="3"/>
      <c r="V42" s="3"/>
      <c r="W42" s="20"/>
    </row>
    <row r="43" spans="1:23" x14ac:dyDescent="0.2">
      <c r="A43" s="135"/>
      <c r="B43" s="135"/>
      <c r="C43" s="10"/>
      <c r="D43" s="12"/>
      <c r="E43" s="12"/>
      <c r="F43" s="12"/>
      <c r="G43" s="12"/>
      <c r="H43" s="12"/>
      <c r="I43" s="12"/>
      <c r="J43" s="37"/>
      <c r="K43" s="37"/>
      <c r="L43" s="12"/>
      <c r="M43" s="12"/>
      <c r="N43" s="12"/>
      <c r="O43" s="12"/>
      <c r="P43" s="12"/>
      <c r="Q43" s="12"/>
      <c r="R43" s="13"/>
      <c r="S43" s="13"/>
      <c r="T43" s="3"/>
      <c r="U43" s="3"/>
      <c r="V43" s="3"/>
      <c r="W43" s="20"/>
    </row>
    <row r="44" spans="1:23" x14ac:dyDescent="0.2">
      <c r="A44" s="7"/>
      <c r="B44" s="5"/>
      <c r="C44" s="5"/>
      <c r="D44" s="6"/>
      <c r="E44" s="6"/>
      <c r="F44" s="6"/>
      <c r="G44" s="6"/>
      <c r="H44" s="6"/>
      <c r="I44" s="6"/>
      <c r="L44" s="18"/>
      <c r="M44" s="19"/>
      <c r="N44" s="18"/>
      <c r="O44" s="18"/>
      <c r="P44" s="19"/>
      <c r="Q44" s="19"/>
      <c r="R44" s="31"/>
      <c r="S44" s="32"/>
      <c r="T44" s="3" t="s">
        <v>15</v>
      </c>
      <c r="U44" s="3"/>
      <c r="V44" s="3"/>
      <c r="W44" s="20"/>
    </row>
    <row r="45" spans="1:23" x14ac:dyDescent="0.2">
      <c r="A45" s="7"/>
      <c r="B45" s="5"/>
      <c r="C45" s="5"/>
      <c r="D45" s="6"/>
      <c r="E45" s="19"/>
      <c r="F45" s="19"/>
      <c r="G45" s="6"/>
      <c r="H45" s="6"/>
      <c r="I45" s="6"/>
      <c r="L45" s="18"/>
      <c r="M45" s="19"/>
      <c r="N45" s="18"/>
      <c r="O45" s="18"/>
      <c r="P45" s="19"/>
      <c r="Q45" s="19"/>
      <c r="R45" s="33"/>
      <c r="S45" s="32"/>
      <c r="T45" s="3"/>
      <c r="U45" s="3"/>
      <c r="V45" s="3"/>
      <c r="W45" s="20"/>
    </row>
    <row r="46" spans="1:23" x14ac:dyDescent="0.2">
      <c r="A46" s="7"/>
      <c r="B46" s="5"/>
      <c r="C46" s="5"/>
      <c r="D46" s="6"/>
      <c r="E46" s="19"/>
      <c r="F46" s="19"/>
      <c r="G46" s="6"/>
      <c r="H46" s="6"/>
      <c r="I46" s="6"/>
      <c r="L46" s="18"/>
      <c r="M46" s="19"/>
      <c r="N46" s="18"/>
      <c r="O46" s="18"/>
      <c r="P46" s="19"/>
      <c r="Q46" s="19"/>
      <c r="R46" s="16"/>
      <c r="S46" s="32"/>
      <c r="W46" s="20"/>
    </row>
    <row r="47" spans="1:23" x14ac:dyDescent="0.2">
      <c r="A47" s="7"/>
      <c r="B47" s="5"/>
      <c r="C47" s="5"/>
      <c r="D47" s="6"/>
      <c r="E47" s="19"/>
      <c r="F47" s="19"/>
      <c r="G47" s="6"/>
      <c r="H47" s="6"/>
      <c r="I47" s="6"/>
      <c r="L47" s="18"/>
      <c r="M47" s="19"/>
      <c r="N47" s="18"/>
      <c r="O47" s="18"/>
      <c r="P47" s="19"/>
      <c r="Q47" s="19"/>
      <c r="R47" s="16"/>
      <c r="S47" s="32"/>
      <c r="V47" s="7"/>
      <c r="W47" s="20"/>
    </row>
    <row r="48" spans="1:23" x14ac:dyDescent="0.2">
      <c r="A48" s="7"/>
      <c r="B48" s="5"/>
      <c r="C48" s="5"/>
      <c r="D48" s="6"/>
      <c r="E48" s="19"/>
      <c r="F48" s="19"/>
      <c r="G48" s="6"/>
      <c r="H48" s="6"/>
      <c r="I48" s="6"/>
      <c r="L48" s="18"/>
      <c r="M48" s="19"/>
      <c r="N48" s="18"/>
      <c r="O48" s="18"/>
      <c r="P48" s="19"/>
      <c r="Q48" s="19"/>
      <c r="R48" s="16"/>
      <c r="S48" s="32"/>
    </row>
    <row r="49" spans="1:23" x14ac:dyDescent="0.2">
      <c r="A49" s="7"/>
      <c r="B49" s="5"/>
      <c r="C49" s="5"/>
      <c r="D49" s="6"/>
      <c r="E49" s="19"/>
      <c r="F49" s="19"/>
      <c r="G49" s="6"/>
      <c r="H49" s="6"/>
      <c r="I49" s="6"/>
      <c r="L49" s="18"/>
      <c r="M49" s="19"/>
      <c r="N49" s="18"/>
      <c r="O49" s="18"/>
      <c r="P49" s="19"/>
      <c r="Q49" s="19"/>
      <c r="R49" s="16"/>
      <c r="S49" s="32"/>
      <c r="T49" s="25"/>
      <c r="U49" s="25"/>
      <c r="V49" s="3"/>
      <c r="W49" s="3"/>
    </row>
    <row r="50" spans="1:23" x14ac:dyDescent="0.2">
      <c r="A50" s="7"/>
      <c r="B50" s="5"/>
      <c r="C50" s="5"/>
      <c r="D50" s="6"/>
      <c r="E50" s="19"/>
      <c r="F50" s="19"/>
      <c r="G50" s="6"/>
      <c r="H50" s="6"/>
      <c r="I50" s="6"/>
      <c r="L50" s="18"/>
      <c r="M50" s="19"/>
      <c r="N50" s="18"/>
      <c r="O50" s="18"/>
      <c r="P50" s="19"/>
      <c r="Q50" s="19"/>
      <c r="R50" s="16"/>
      <c r="S50" s="32"/>
      <c r="T50" s="25"/>
      <c r="U50" s="25"/>
      <c r="V50" s="3"/>
      <c r="W50" s="3"/>
    </row>
    <row r="51" spans="1:23" x14ac:dyDescent="0.2">
      <c r="A51" s="7"/>
      <c r="B51" s="5"/>
      <c r="C51" s="5"/>
      <c r="D51" s="6"/>
      <c r="E51" s="19"/>
      <c r="F51" s="19"/>
      <c r="G51" s="6"/>
      <c r="H51" s="6"/>
      <c r="I51" s="6"/>
      <c r="L51" s="18"/>
      <c r="M51" s="19"/>
      <c r="N51" s="18"/>
      <c r="O51" s="18"/>
      <c r="P51" s="19"/>
      <c r="Q51" s="19"/>
      <c r="R51" s="16"/>
      <c r="S51" s="32"/>
      <c r="T51" s="25"/>
      <c r="U51" s="25"/>
      <c r="V51" s="3"/>
      <c r="W51" s="3"/>
    </row>
    <row r="52" spans="1:23" x14ac:dyDescent="0.2">
      <c r="A52" s="7"/>
      <c r="B52" s="5"/>
      <c r="C52" s="5"/>
      <c r="D52" s="6"/>
      <c r="E52" s="19"/>
      <c r="F52" s="19"/>
      <c r="G52" s="6"/>
      <c r="H52" s="6"/>
      <c r="I52" s="6"/>
      <c r="L52" s="18"/>
      <c r="M52" s="19"/>
      <c r="N52" s="18"/>
      <c r="O52" s="18"/>
      <c r="P52" s="19"/>
      <c r="Q52" s="19"/>
      <c r="R52" s="16"/>
      <c r="S52" s="32"/>
      <c r="T52" s="25"/>
      <c r="U52" s="25"/>
      <c r="V52" s="3"/>
      <c r="W52" s="3"/>
    </row>
    <row r="53" spans="1:23" x14ac:dyDescent="0.2">
      <c r="A53" s="7"/>
      <c r="B53" s="5"/>
      <c r="C53" s="5"/>
      <c r="D53" s="6"/>
      <c r="E53" s="19"/>
      <c r="F53" s="19"/>
      <c r="G53" s="6"/>
      <c r="H53" s="6"/>
      <c r="I53" s="6"/>
      <c r="L53" s="18"/>
      <c r="M53" s="19"/>
      <c r="N53" s="18"/>
      <c r="O53" s="18"/>
      <c r="P53" s="19"/>
      <c r="Q53" s="19"/>
      <c r="R53" s="16"/>
      <c r="S53" s="32"/>
      <c r="T53" s="25"/>
      <c r="U53" s="25"/>
      <c r="V53" s="3"/>
      <c r="W53" s="3"/>
    </row>
    <row r="54" spans="1:23" x14ac:dyDescent="0.2">
      <c r="A54" s="7"/>
      <c r="B54" s="5"/>
      <c r="C54" s="5"/>
      <c r="D54" s="6"/>
      <c r="E54" s="19"/>
      <c r="F54" s="19"/>
      <c r="G54" s="6"/>
      <c r="H54" s="6"/>
      <c r="I54" s="6"/>
      <c r="L54" s="18"/>
      <c r="M54" s="19"/>
      <c r="N54" s="18"/>
      <c r="O54" s="18"/>
      <c r="P54" s="19"/>
      <c r="Q54" s="19"/>
      <c r="R54" s="16"/>
      <c r="S54" s="32"/>
      <c r="T54" s="25"/>
      <c r="U54" s="25"/>
      <c r="V54" s="3"/>
      <c r="W54" s="3"/>
    </row>
    <row r="55" spans="1:23" x14ac:dyDescent="0.2">
      <c r="A55" s="7"/>
      <c r="B55" s="5"/>
      <c r="C55" s="5"/>
      <c r="D55" s="6"/>
      <c r="E55" s="19"/>
      <c r="F55" s="19"/>
      <c r="G55" s="6"/>
      <c r="H55" s="6"/>
      <c r="I55" s="6"/>
      <c r="L55" s="18"/>
      <c r="M55" s="19"/>
      <c r="N55" s="18"/>
      <c r="O55" s="18"/>
      <c r="P55" s="19"/>
      <c r="Q55" s="19"/>
      <c r="R55" s="16"/>
      <c r="S55" s="32"/>
      <c r="T55" s="25"/>
      <c r="U55" s="25"/>
      <c r="V55" s="3"/>
      <c r="W55" s="3"/>
    </row>
    <row r="56" spans="1:23" x14ac:dyDescent="0.2">
      <c r="A56" s="7"/>
      <c r="B56" s="5"/>
      <c r="C56" s="5"/>
      <c r="D56" s="6"/>
      <c r="E56" s="19"/>
      <c r="F56" s="19"/>
      <c r="G56" s="6"/>
      <c r="H56" s="6"/>
      <c r="I56" s="6"/>
      <c r="L56" s="18"/>
      <c r="M56" s="19"/>
      <c r="N56" s="18"/>
      <c r="O56" s="18"/>
      <c r="P56" s="19"/>
      <c r="Q56" s="19"/>
      <c r="R56" s="16"/>
      <c r="S56" s="32"/>
      <c r="T56" s="25"/>
      <c r="U56" s="25"/>
      <c r="V56" s="3"/>
      <c r="W56" s="3"/>
    </row>
    <row r="57" spans="1:23" x14ac:dyDescent="0.2">
      <c r="A57" s="7"/>
      <c r="B57" s="5"/>
      <c r="C57" s="5"/>
      <c r="D57" s="6"/>
      <c r="E57" s="19"/>
      <c r="F57" s="19"/>
      <c r="G57" s="6"/>
      <c r="H57" s="6"/>
      <c r="I57" s="6"/>
      <c r="L57" s="18"/>
      <c r="M57" s="19"/>
      <c r="N57" s="18"/>
      <c r="O57" s="18"/>
      <c r="P57" s="19"/>
      <c r="Q57" s="19"/>
      <c r="R57" s="16"/>
      <c r="S57" s="32"/>
      <c r="T57" s="25"/>
      <c r="U57" s="25"/>
      <c r="V57" s="3"/>
      <c r="W57" s="3"/>
    </row>
    <row r="58" spans="1:23" x14ac:dyDescent="0.2">
      <c r="A58" s="7"/>
      <c r="B58" s="5"/>
      <c r="C58" s="5"/>
      <c r="D58" s="6"/>
      <c r="E58" s="19"/>
      <c r="F58" s="19"/>
      <c r="G58" s="6"/>
      <c r="H58" s="6"/>
      <c r="I58" s="6"/>
      <c r="L58" s="18"/>
      <c r="M58" s="19"/>
      <c r="N58" s="18"/>
      <c r="O58" s="18"/>
      <c r="P58" s="19"/>
      <c r="Q58" s="19"/>
      <c r="R58" s="16"/>
      <c r="S58" s="32"/>
      <c r="T58" s="25"/>
      <c r="U58" s="25"/>
      <c r="V58" s="3"/>
      <c r="W58" s="3"/>
    </row>
    <row r="59" spans="1:23" x14ac:dyDescent="0.2">
      <c r="J59" s="3"/>
      <c r="K59" s="3"/>
      <c r="L59" s="25"/>
      <c r="M59" s="25"/>
      <c r="S59" s="25"/>
      <c r="T59" s="25"/>
      <c r="U59" s="3"/>
      <c r="V59" s="3"/>
    </row>
    <row r="60" spans="1:23" x14ac:dyDescent="0.2">
      <c r="L60" s="25"/>
      <c r="M60" s="25"/>
      <c r="S60" s="25"/>
      <c r="T60" s="25"/>
      <c r="U60" s="3"/>
      <c r="V60" s="3"/>
    </row>
    <row r="61" spans="1:23" x14ac:dyDescent="0.2">
      <c r="L61" s="25"/>
      <c r="M61" s="25"/>
      <c r="S61" s="25"/>
      <c r="T61" s="25"/>
      <c r="U61" s="3"/>
      <c r="V61" s="3"/>
    </row>
    <row r="62" spans="1:23" x14ac:dyDescent="0.2">
      <c r="L62" s="25"/>
      <c r="M62" s="25"/>
      <c r="S62" s="25"/>
      <c r="T62" s="25"/>
      <c r="U62" s="3"/>
      <c r="V62" s="3"/>
    </row>
    <row r="63" spans="1:23" x14ac:dyDescent="0.2">
      <c r="L63" s="25"/>
      <c r="M63" s="25"/>
      <c r="S63" s="25"/>
      <c r="T63" s="25"/>
      <c r="U63" s="3"/>
      <c r="V63" s="3"/>
    </row>
    <row r="64" spans="1:23" x14ac:dyDescent="0.2">
      <c r="S64" s="25"/>
      <c r="T64" s="25"/>
      <c r="U64" s="3"/>
      <c r="V64" s="20"/>
    </row>
    <row r="65" spans="19:22" x14ac:dyDescent="0.2">
      <c r="S65" s="25"/>
      <c r="T65" s="25"/>
      <c r="U65" s="3"/>
      <c r="V65" s="20"/>
    </row>
  </sheetData>
  <mergeCells count="10">
    <mergeCell ref="A2:B2"/>
    <mergeCell ref="C2:G2"/>
    <mergeCell ref="A43:B43"/>
    <mergeCell ref="E14:J14"/>
    <mergeCell ref="A40:B40"/>
    <mergeCell ref="E12:J12"/>
    <mergeCell ref="A25:B25"/>
    <mergeCell ref="I36:J36"/>
    <mergeCell ref="I34:J34"/>
    <mergeCell ref="D25:J25"/>
  </mergeCells>
  <phoneticPr fontId="0" type="noConversion"/>
  <conditionalFormatting sqref="Q34">
    <cfRule type="cellIs" dxfId="22" priority="3" operator="lessThan">
      <formula>160</formula>
    </cfRule>
  </conditionalFormatting>
  <conditionalFormatting sqref="P34">
    <cfRule type="cellIs" dxfId="21" priority="12" operator="greaterThan">
      <formula>170</formula>
    </cfRule>
    <cfRule type="cellIs" dxfId="20" priority="9" operator="lessThan">
      <formula>140</formula>
    </cfRule>
  </conditionalFormatting>
  <conditionalFormatting sqref="O33">
    <cfRule type="cellIs" dxfId="19" priority="11" operator="greaterThan">
      <formula>500</formula>
    </cfRule>
    <cfRule type="cellIs" dxfId="18" priority="10" operator="lessThan">
      <formula>200</formula>
    </cfRule>
  </conditionalFormatting>
  <conditionalFormatting sqref="N34">
    <cfRule type="cellIs" dxfId="17" priority="8" operator="greaterThan">
      <formula>95</formula>
    </cfRule>
    <cfRule type="cellIs" dxfId="16" priority="7" operator="lessThan">
      <formula>80</formula>
    </cfRule>
  </conditionalFormatting>
  <conditionalFormatting sqref="M34">
    <cfRule type="cellIs" dxfId="15" priority="6" operator="greaterThan">
      <formula>1000</formula>
    </cfRule>
    <cfRule type="cellIs" dxfId="14" priority="5" operator="lessThan">
      <formula>940</formula>
    </cfRule>
  </conditionalFormatting>
  <conditionalFormatting sqref="L24">
    <cfRule type="cellIs" dxfId="13" priority="4" operator="lessThan">
      <formula>11</formula>
    </cfRule>
  </conditionalFormatting>
  <conditionalFormatting sqref="C24">
    <cfRule type="cellIs" dxfId="0" priority="2" operator="greaterThan">
      <formula>100.1</formula>
    </cfRule>
    <cfRule type="cellIs" dxfId="1" priority="1" operator="lessThan">
      <formula>99.9</formula>
    </cfRule>
  </conditionalFormatting>
  <printOptions gridLines="1" gridLinesSet="0"/>
  <pageMargins left="0.78740157480314965" right="0.78740157480314965" top="0.98425196850393704" bottom="0.98425196850393704" header="0.51181102362204722" footer="0.51181102362204722"/>
  <pageSetup paperSize="9" scale="93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VOERBERP</vt:lpstr>
      <vt:lpstr>VOERBERP!Afdrukbereik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</dc:creator>
  <cp:lastModifiedBy>Windows-gebruiker</cp:lastModifiedBy>
  <cp:lastPrinted>2019-08-28T18:21:13Z</cp:lastPrinted>
  <dcterms:created xsi:type="dcterms:W3CDTF">2000-02-28T00:17:29Z</dcterms:created>
  <dcterms:modified xsi:type="dcterms:W3CDTF">2019-08-28T18:23:49Z</dcterms:modified>
</cp:coreProperties>
</file>